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hthsk-my.sharepoint.com/personal/maria_kretovicova_mhth_sk/Documents/Pracovná plocha/VYBEROVE KONANIA/219_VYTAHY - ALL/SUTAZNE PODKLADY/"/>
    </mc:Choice>
  </mc:AlternateContent>
  <xr:revisionPtr revIDLastSave="9" documentId="8_{BBA128A0-86BA-45CD-9AE5-F9F1195A2313}" xr6:coauthVersionLast="47" xr6:coauthVersionMax="47" xr10:uidLastSave="{2E7D20F1-2895-4836-B011-DB7BDB64C8F4}"/>
  <bookViews>
    <workbookView xWindow="-120" yWindow="-120" windowWidth="38640" windowHeight="21120" xr2:uid="{BDC95EBD-344A-49CF-BF96-B4EC05095835}"/>
  </bookViews>
  <sheets>
    <sheet name="Závod Bratislava" sheetId="1" r:id="rId1"/>
    <sheet name="Závod Košice" sheetId="2" r:id="rId2"/>
    <sheet name="Závod Žilina" sheetId="3" r:id="rId3"/>
    <sheet name="Závod Zvolen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4" l="1"/>
  <c r="K4" i="2"/>
  <c r="F10" i="1"/>
  <c r="S4" i="1"/>
  <c r="S8" i="1" s="1"/>
  <c r="S7" i="1"/>
  <c r="S6" i="1"/>
  <c r="S5" i="1"/>
  <c r="X6" i="2"/>
  <c r="H7" i="4" l="1"/>
  <c r="S7" i="4"/>
  <c r="X7" i="4"/>
  <c r="N4" i="4"/>
  <c r="N4" i="3"/>
  <c r="N4" i="2"/>
  <c r="N4" i="1"/>
  <c r="X6" i="4"/>
  <c r="S6" i="4"/>
  <c r="H6" i="4"/>
  <c r="X5" i="4"/>
  <c r="S5" i="4"/>
  <c r="H5" i="4"/>
  <c r="X4" i="4"/>
  <c r="X8" i="4" s="1"/>
  <c r="S4" i="4"/>
  <c r="K4" i="4"/>
  <c r="H4" i="4"/>
  <c r="X6" i="3"/>
  <c r="S6" i="3"/>
  <c r="H6" i="3"/>
  <c r="X5" i="3"/>
  <c r="S5" i="3"/>
  <c r="H5" i="3"/>
  <c r="X4" i="3"/>
  <c r="S4" i="3"/>
  <c r="K4" i="3"/>
  <c r="H4" i="3"/>
  <c r="X7" i="2"/>
  <c r="S5" i="2"/>
  <c r="S6" i="2"/>
  <c r="S7" i="2"/>
  <c r="S8" i="2"/>
  <c r="S9" i="2"/>
  <c r="S10" i="2"/>
  <c r="S4" i="2"/>
  <c r="H6" i="2"/>
  <c r="H7" i="2"/>
  <c r="H8" i="2"/>
  <c r="H9" i="2"/>
  <c r="H10" i="2"/>
  <c r="X8" i="2"/>
  <c r="X9" i="2"/>
  <c r="X10" i="2"/>
  <c r="X5" i="2"/>
  <c r="H5" i="2"/>
  <c r="X4" i="2"/>
  <c r="H4" i="2"/>
  <c r="X5" i="1"/>
  <c r="X6" i="1"/>
  <c r="X7" i="1"/>
  <c r="X4" i="1"/>
  <c r="S7" i="3" l="1"/>
  <c r="X8" i="1"/>
  <c r="S8" i="4"/>
  <c r="N8" i="4"/>
  <c r="H8" i="4"/>
  <c r="K8" i="4"/>
  <c r="K7" i="3"/>
  <c r="X7" i="3"/>
  <c r="H7" i="3"/>
  <c r="F9" i="3" s="1"/>
  <c r="N7" i="3"/>
  <c r="N11" i="2"/>
  <c r="S11" i="2"/>
  <c r="X11" i="2"/>
  <c r="K11" i="2"/>
  <c r="N8" i="1"/>
  <c r="H11" i="2"/>
  <c r="K4" i="1"/>
  <c r="H5" i="1"/>
  <c r="H6" i="1"/>
  <c r="H7" i="1"/>
  <c r="H4" i="1"/>
  <c r="F13" i="2" l="1"/>
  <c r="K8" i="1"/>
  <c r="H8" i="1"/>
</calcChain>
</file>

<file path=xl/sharedStrings.xml><?xml version="1.0" encoding="utf-8"?>
<sst xmlns="http://schemas.openxmlformats.org/spreadsheetml/2006/main" count="197" uniqueCount="91">
  <si>
    <t>Závod Bratislava</t>
  </si>
  <si>
    <t xml:space="preserve">Štvrťročná paušálna cena za služby </t>
  </si>
  <si>
    <t>Odborná skúška (OS) (3r)</t>
  </si>
  <si>
    <t>Názov výťahu, typ, výrobca, rok výroby</t>
  </si>
  <si>
    <t xml:space="preserve">Výrobné číslo </t>
  </si>
  <si>
    <t>Počet staníc</t>
  </si>
  <si>
    <t xml:space="preserve">Umiestnenie </t>
  </si>
  <si>
    <t>v eur bez DPH/paušál</t>
  </si>
  <si>
    <t>Odhadovaná cena celkom za paušál v eur bez DPH</t>
  </si>
  <si>
    <t>Odhadovaná cena celkom za vyprosťovanie v eur bez DPH</t>
  </si>
  <si>
    <t>Hodinová sadzba bez náhradných dielov v eur bez DPH</t>
  </si>
  <si>
    <t>Odhadovaná cena celkom za hod. sadzbu v eur bez DPH</t>
  </si>
  <si>
    <t>Dátum poslednej OS</t>
  </si>
  <si>
    <t>Dátum plánovanej OS</t>
  </si>
  <si>
    <t>Počet OS do 31.12.2028</t>
  </si>
  <si>
    <t>Cena za Odbornú skúšku v eur bez DPH</t>
  </si>
  <si>
    <t>Cena celkom za OS v eur bez DPH</t>
  </si>
  <si>
    <t>Trakčný nákladný výťah, TNV 2000, TRA Praha, 1964</t>
  </si>
  <si>
    <t>415 59</t>
  </si>
  <si>
    <t>MHTH závod Bratislava, Turbínová 3, MTZ</t>
  </si>
  <si>
    <t>Trakčný nákladný výťah, TNV 2000, TRA Brno, 1975</t>
  </si>
  <si>
    <t>MHTH závod Bratislava, Turbínová 3, HVB, K3</t>
  </si>
  <si>
    <t>Trakčný nákladný výťah, TNV 2000, TRA Brno, 1981</t>
  </si>
  <si>
    <t>MHTH závod Bratislava, Turbínová 3, HVB K5,6</t>
  </si>
  <si>
    <t>Elektrický osobný výťah, TOV 250/0,7, TRA Brno, 1978</t>
  </si>
  <si>
    <t>MHTH závod Bratislava, Polianky 6, HVB</t>
  </si>
  <si>
    <t>Závod Košice</t>
  </si>
  <si>
    <t>Trakčný nákladný výťah, TNV 2000, Výťahy ZEVA, 2020</t>
  </si>
  <si>
    <t>MHTH závod Košice, Teplárenská 3, Strojovňa</t>
  </si>
  <si>
    <t xml:space="preserve">Trakčný nákladný výťah, TNV 2300, Výťahy ZEVA, 2013  </t>
  </si>
  <si>
    <t>MHTH závod Košice, Teplárenská 3, Kotolňa HK3</t>
  </si>
  <si>
    <t>Trakčný nákladný výťah, TNV 2000, Výťahy ZEVA, 2016</t>
  </si>
  <si>
    <t>MHTH závod Košice, Teplárenská 3, PK4n</t>
  </si>
  <si>
    <t xml:space="preserve">Elektrický osobný výťah, TOV 320, Výťahy ZEVA, 2013  </t>
  </si>
  <si>
    <t>MHTH závod Košice, Teplárenská 3, HK3 v HVB</t>
  </si>
  <si>
    <t xml:space="preserve">Elektrický osobný výťah, TOV 320, Výťahy ZEVA, 2017  </t>
  </si>
  <si>
    <t>MHTH závod Košice, Teplárenská 3, Kotolňa PK4s a PK4n</t>
  </si>
  <si>
    <t xml:space="preserve">Nákladný výťah, GNV 500, TRA Břeclav, 1966 </t>
  </si>
  <si>
    <t>MHTH závod Košice, Teplárenská 3, Údržba zdroja</t>
  </si>
  <si>
    <t xml:space="preserve">Nákladný výťah, GNV 500, TRA Břeclav, 1966  </t>
  </si>
  <si>
    <t>Závod Žilina</t>
  </si>
  <si>
    <t>Trakčný nákladný výťah, NT 1000, TRA Praha, 1990</t>
  </si>
  <si>
    <t>P0656</t>
  </si>
  <si>
    <t>Trakčný nákladný výťah, TNT 1000, TRA Praha, 1982</t>
  </si>
  <si>
    <t>P0657</t>
  </si>
  <si>
    <t>Trakčný nákladný výťah, GNV 1000, TRA Praha, 1982</t>
  </si>
  <si>
    <t>P0658</t>
  </si>
  <si>
    <t>Závod Zvolen</t>
  </si>
  <si>
    <t>C5NC0122</t>
  </si>
  <si>
    <t xml:space="preserve">Odhadovaný počet za zmluvné obdobie do 31.12.2028 </t>
  </si>
  <si>
    <t xml:space="preserve">Odhadovaný počet za zmluvné obdovie do 31.12.2028 </t>
  </si>
  <si>
    <t>Nákladný výťah, TNV 2000, TRA PRAHA, 1990</t>
  </si>
  <si>
    <t>Osobný výťah, TONV 500, OTIS BŘECLAV, 1989</t>
  </si>
  <si>
    <t>Osobný výťah, TNV 500, TRA OTIS BŘECLAV, 1992</t>
  </si>
  <si>
    <t>Nákladný výťah, TNV 500, TRA BŘECLAV, 1980</t>
  </si>
  <si>
    <t>MHTH závod Zvolen, Lučenecká cesta 25, Kotolňa TpB</t>
  </si>
  <si>
    <t>MHTH závod Zvolen, Lučenecká cesta 25, Kotolňa TpA</t>
  </si>
  <si>
    <t>MHTH závod Zvolen, Lučenecká cesta 25, Administratívna  budova TpB</t>
  </si>
  <si>
    <t>MHTH závod Žilina, Košická 11, ZA, I. Etapa</t>
  </si>
  <si>
    <t>MHTH závod Žilina, Košická 11, ZA, III. Etapa</t>
  </si>
  <si>
    <t>MHTH závod Žilina, Košická 11, ZA, hl. sklad</t>
  </si>
  <si>
    <t>do 30.06.2026</t>
  </si>
  <si>
    <t>Cena celkom v eur bez DPH</t>
  </si>
  <si>
    <t>Odhadovaný počet za zmluvné obdobie do 31.12.2028</t>
  </si>
  <si>
    <t xml:space="preserve">Vyprosťovanie mimo pracovný čas </t>
  </si>
  <si>
    <t>Opakovaná úradná skúška (OÚS)(6r)</t>
  </si>
  <si>
    <t>Dátum poslednej OÚS</t>
  </si>
  <si>
    <t>Dátum plánovanej OÚS</t>
  </si>
  <si>
    <t>Počet OÚS do 31.12.2028</t>
  </si>
  <si>
    <t>Odstránenie nedostatkov (oprava)</t>
  </si>
  <si>
    <t>Cena za OÚS v eur bez DPH</t>
  </si>
  <si>
    <t>Cena celkom za OÚS v eur bez DPH</t>
  </si>
  <si>
    <t>Cena za OS v eur bez DPH</t>
  </si>
  <si>
    <t>(paušálna cena za 1 výjazd) 
v eur bez DPH</t>
  </si>
  <si>
    <t>do 2.9.2026</t>
  </si>
  <si>
    <t>do 29.11.2026</t>
  </si>
  <si>
    <t>do 21.8.2028</t>
  </si>
  <si>
    <t>do 17.10.2028</t>
  </si>
  <si>
    <t>MHTH závod Košice Teplárenská 3, Hlavný sklad</t>
  </si>
  <si>
    <t>do 5.2.2029</t>
  </si>
  <si>
    <t>do 12.8.2027</t>
  </si>
  <si>
    <t>do 5.2.2032</t>
  </si>
  <si>
    <t>do 21.8.2030</t>
  </si>
  <si>
    <t>do 18.11.2028</t>
  </si>
  <si>
    <t>do 18.11.2031</t>
  </si>
  <si>
    <t>do 31.10.2026</t>
  </si>
  <si>
    <t>do 1.11.2026</t>
  </si>
  <si>
    <t>do 2.11.2026</t>
  </si>
  <si>
    <t>do 18.11.2027</t>
  </si>
  <si>
    <t>do 19.11.2027</t>
  </si>
  <si>
    <t>do 20.11.2027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</si>
</sst>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2">
    <xf numFmtId="0" fontId="0" fillId="0" borderId="0" xfId="0"/>
    <xf numFmtId="0" fontId="3" fillId="2" borderId="1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" fillId="2" borderId="33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3" fillId="2" borderId="3" xfId="0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0" fontId="3" fillId="2" borderId="20" xfId="0" applyFont="1" applyFill="1" applyBorder="1" applyAlignment="1">
      <alignment vertical="center"/>
    </xf>
    <xf numFmtId="3" fontId="0" fillId="0" borderId="42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0" fillId="0" borderId="44" xfId="0" applyNumberFormat="1" applyBorder="1" applyAlignment="1">
      <alignment horizontal="center" vertical="center"/>
    </xf>
    <xf numFmtId="0" fontId="4" fillId="0" borderId="46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14" fontId="0" fillId="0" borderId="22" xfId="0" applyNumberFormat="1" applyBorder="1" applyAlignment="1">
      <alignment horizontal="center" wrapText="1"/>
    </xf>
    <xf numFmtId="1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14" fontId="6" fillId="0" borderId="23" xfId="0" applyNumberFormat="1" applyFont="1" applyBorder="1" applyAlignment="1">
      <alignment horizontal="center"/>
    </xf>
    <xf numFmtId="14" fontId="6" fillId="0" borderId="11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14" fontId="6" fillId="0" borderId="6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164" fontId="0" fillId="0" borderId="15" xfId="0" applyNumberFormat="1" applyBorder="1"/>
    <xf numFmtId="3" fontId="4" fillId="0" borderId="2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9" xfId="0" applyNumberFormat="1" applyBorder="1"/>
    <xf numFmtId="3" fontId="4" fillId="0" borderId="11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12" xfId="0" applyNumberFormat="1" applyBorder="1"/>
    <xf numFmtId="0" fontId="0" fillId="0" borderId="0" xfId="0" applyAlignment="1">
      <alignment horizontal="center" vertical="center"/>
    </xf>
    <xf numFmtId="0" fontId="4" fillId="0" borderId="4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wrapText="1"/>
    </xf>
    <xf numFmtId="14" fontId="0" fillId="0" borderId="22" xfId="0" applyNumberFormat="1" applyBorder="1" applyAlignment="1">
      <alignment horizontal="center" vertical="center" wrapText="1"/>
    </xf>
    <xf numFmtId="14" fontId="0" fillId="0" borderId="22" xfId="0" applyNumberFormat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14" fontId="0" fillId="0" borderId="8" xfId="0" applyNumberFormat="1" applyBorder="1" applyAlignment="1">
      <alignment horizontal="center"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/>
    </xf>
    <xf numFmtId="14" fontId="0" fillId="0" borderId="37" xfId="0" applyNumberFormat="1" applyBorder="1" applyAlignment="1">
      <alignment horizontal="center" wrapText="1"/>
    </xf>
    <xf numFmtId="14" fontId="0" fillId="0" borderId="34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14" fontId="0" fillId="0" borderId="34" xfId="0" applyNumberFormat="1" applyBorder="1" applyAlignment="1">
      <alignment horizontal="center"/>
    </xf>
    <xf numFmtId="14" fontId="6" fillId="0" borderId="35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14" fontId="0" fillId="0" borderId="10" xfId="0" applyNumberFormat="1" applyBorder="1" applyAlignment="1">
      <alignment horizontal="center" wrapText="1"/>
    </xf>
    <xf numFmtId="14" fontId="0" fillId="0" borderId="23" xfId="0" applyNumberFormat="1" applyBorder="1" applyAlignment="1">
      <alignment horizontal="center" vertical="center" wrapText="1"/>
    </xf>
    <xf numFmtId="14" fontId="0" fillId="0" borderId="23" xfId="0" applyNumberForma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4" fontId="6" fillId="0" borderId="8" xfId="0" applyNumberFormat="1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3" xfId="0" applyNumberFormat="1" applyBorder="1"/>
    <xf numFmtId="14" fontId="0" fillId="0" borderId="5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5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55" xfId="0" applyNumberFormat="1" applyBorder="1" applyAlignment="1">
      <alignment horizontal="center" vertical="center"/>
    </xf>
    <xf numFmtId="164" fontId="0" fillId="0" borderId="3" xfId="0" applyNumberFormat="1" applyBorder="1" applyAlignment="1">
      <alignment vertical="center"/>
    </xf>
    <xf numFmtId="164" fontId="0" fillId="0" borderId="28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3" borderId="6" xfId="0" applyNumberForma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164" fontId="0" fillId="3" borderId="6" xfId="1" applyNumberFormat="1" applyFont="1" applyFill="1" applyBorder="1" applyAlignment="1">
      <alignment horizontal="center" vertical="center"/>
    </xf>
    <xf numFmtId="164" fontId="0" fillId="3" borderId="2" xfId="1" applyNumberFormat="1" applyFont="1" applyFill="1" applyBorder="1" applyAlignment="1">
      <alignment horizontal="center" vertical="center"/>
    </xf>
    <xf numFmtId="164" fontId="0" fillId="3" borderId="35" xfId="1" applyNumberFormat="1" applyFont="1" applyFill="1" applyBorder="1" applyAlignment="1">
      <alignment horizontal="center" vertical="center"/>
    </xf>
    <xf numFmtId="164" fontId="0" fillId="3" borderId="11" xfId="1" applyNumberFormat="1" applyFon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35" xfId="0" applyNumberFormat="1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 vertical="center"/>
    </xf>
    <xf numFmtId="44" fontId="0" fillId="3" borderId="14" xfId="1" applyFont="1" applyFill="1" applyBorder="1" applyAlignment="1">
      <alignment horizontal="center" vertical="center"/>
    </xf>
    <xf numFmtId="44" fontId="0" fillId="3" borderId="2" xfId="1" applyFont="1" applyFill="1" applyBorder="1" applyAlignment="1">
      <alignment horizontal="center" vertical="center"/>
    </xf>
    <xf numFmtId="44" fontId="0" fillId="3" borderId="11" xfId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164" fontId="8" fillId="0" borderId="3" xfId="0" applyNumberFormat="1" applyFont="1" applyBorder="1"/>
    <xf numFmtId="164" fontId="6" fillId="3" borderId="6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/>
    </xf>
    <xf numFmtId="164" fontId="6" fillId="3" borderId="11" xfId="0" applyNumberFormat="1" applyFont="1" applyFill="1" applyBorder="1" applyAlignment="1">
      <alignment horizontal="center"/>
    </xf>
    <xf numFmtId="164" fontId="6" fillId="0" borderId="38" xfId="0" applyNumberFormat="1" applyFont="1" applyBorder="1" applyAlignment="1">
      <alignment horizontal="center" vertical="center"/>
    </xf>
    <xf numFmtId="164" fontId="6" fillId="0" borderId="29" xfId="0" applyNumberFormat="1" applyFont="1" applyBorder="1" applyAlignment="1">
      <alignment horizontal="center" vertical="center"/>
    </xf>
    <xf numFmtId="164" fontId="6" fillId="0" borderId="30" xfId="0" applyNumberFormat="1" applyFont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64" fontId="0" fillId="3" borderId="31" xfId="0" applyNumberFormat="1" applyFill="1" applyBorder="1" applyAlignment="1">
      <alignment horizontal="center" vertical="center"/>
    </xf>
    <xf numFmtId="164" fontId="0" fillId="3" borderId="50" xfId="0" applyNumberFormat="1" applyFill="1" applyBorder="1" applyAlignment="1">
      <alignment horizontal="center" vertical="center"/>
    </xf>
    <xf numFmtId="164" fontId="0" fillId="3" borderId="51" xfId="0" applyNumberFormat="1" applyFill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52" xfId="0" applyNumberFormat="1" applyBorder="1" applyAlignment="1">
      <alignment horizontal="center" vertical="center"/>
    </xf>
    <xf numFmtId="164" fontId="0" fillId="0" borderId="53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164" fontId="0" fillId="3" borderId="31" xfId="0" applyNumberFormat="1" applyFill="1" applyBorder="1" applyAlignment="1">
      <alignment horizontal="center" vertical="center" wrapText="1"/>
    </xf>
    <xf numFmtId="164" fontId="0" fillId="3" borderId="50" xfId="0" applyNumberFormat="1" applyFill="1" applyBorder="1" applyAlignment="1">
      <alignment horizontal="center" vertical="center" wrapText="1"/>
    </xf>
    <xf numFmtId="164" fontId="0" fillId="3" borderId="51" xfId="0" applyNumberForma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 wrapText="1"/>
    </xf>
    <xf numFmtId="164" fontId="0" fillId="0" borderId="52" xfId="0" applyNumberFormat="1" applyBorder="1" applyAlignment="1">
      <alignment horizontal="center" vertical="center" wrapText="1"/>
    </xf>
    <xf numFmtId="164" fontId="0" fillId="0" borderId="53" xfId="0" applyNumberFormat="1" applyBorder="1" applyAlignment="1">
      <alignment horizontal="center" vertical="center" wrapText="1"/>
    </xf>
    <xf numFmtId="164" fontId="6" fillId="3" borderId="31" xfId="0" applyNumberFormat="1" applyFont="1" applyFill="1" applyBorder="1" applyAlignment="1">
      <alignment horizontal="center" vertical="center"/>
    </xf>
    <xf numFmtId="164" fontId="6" fillId="3" borderId="50" xfId="0" applyNumberFormat="1" applyFont="1" applyFill="1" applyBorder="1" applyAlignment="1">
      <alignment horizontal="center" vertical="center"/>
    </xf>
    <xf numFmtId="164" fontId="6" fillId="3" borderId="51" xfId="0" applyNumberFormat="1" applyFont="1" applyFill="1" applyBorder="1" applyAlignment="1">
      <alignment horizontal="center" vertical="center"/>
    </xf>
    <xf numFmtId="164" fontId="6" fillId="0" borderId="32" xfId="0" applyNumberFormat="1" applyFont="1" applyBorder="1" applyAlignment="1">
      <alignment horizontal="center" vertical="center"/>
    </xf>
    <xf numFmtId="164" fontId="6" fillId="0" borderId="52" xfId="0" applyNumberFormat="1" applyFont="1" applyBorder="1" applyAlignment="1">
      <alignment horizontal="center" vertical="center"/>
    </xf>
    <xf numFmtId="164" fontId="6" fillId="0" borderId="53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1886E-3B08-4F88-92C7-C55E1D9011B2}">
  <dimension ref="B1:X10"/>
  <sheetViews>
    <sheetView tabSelected="1" workbookViewId="0">
      <selection activeCell="B23" sqref="B23"/>
    </sheetView>
  </sheetViews>
  <sheetFormatPr defaultRowHeight="15" x14ac:dyDescent="0.25"/>
  <cols>
    <col min="1" max="1" width="4.28515625" bestFit="1" customWidth="1"/>
    <col min="2" max="2" width="44" bestFit="1" customWidth="1"/>
    <col min="3" max="3" width="13.5703125" bestFit="1" customWidth="1"/>
    <col min="4" max="4" width="12.28515625" customWidth="1"/>
    <col min="5" max="5" width="38.28515625" bestFit="1" customWidth="1"/>
    <col min="6" max="6" width="25" bestFit="1" customWidth="1"/>
    <col min="7" max="7" width="19.85546875" bestFit="1" customWidth="1"/>
    <col min="8" max="8" width="17" customWidth="1"/>
    <col min="9" max="9" width="21.5703125" customWidth="1"/>
    <col min="10" max="10" width="21.42578125" bestFit="1" customWidth="1"/>
    <col min="11" max="11" width="20.5703125" bestFit="1" customWidth="1"/>
    <col min="12" max="14" width="27" customWidth="1"/>
    <col min="15" max="15" width="19.140625" bestFit="1" customWidth="1"/>
    <col min="16" max="16" width="20.28515625" bestFit="1" customWidth="1"/>
    <col min="17" max="17" width="18.7109375" customWidth="1"/>
    <col min="18" max="19" width="20" customWidth="1"/>
    <col min="20" max="20" width="34.28515625" bestFit="1" customWidth="1"/>
    <col min="21" max="21" width="21.7109375" bestFit="1" customWidth="1"/>
    <col min="22" max="22" width="20" customWidth="1"/>
    <col min="23" max="23" width="24.28515625" customWidth="1"/>
    <col min="24" max="24" width="18.85546875" customWidth="1"/>
  </cols>
  <sheetData>
    <row r="1" spans="2:24" ht="15.75" thickBot="1" x14ac:dyDescent="0.3"/>
    <row r="2" spans="2:24" ht="30.75" customHeight="1" thickBot="1" x14ac:dyDescent="0.3">
      <c r="B2" s="180" t="s">
        <v>0</v>
      </c>
      <c r="C2" s="181"/>
      <c r="D2" s="181"/>
      <c r="E2" s="182"/>
      <c r="F2" s="183" t="s">
        <v>1</v>
      </c>
      <c r="G2" s="184"/>
      <c r="H2" s="185"/>
      <c r="I2" s="186" t="s">
        <v>64</v>
      </c>
      <c r="J2" s="187"/>
      <c r="K2" s="188"/>
      <c r="L2" s="183" t="s">
        <v>69</v>
      </c>
      <c r="M2" s="184"/>
      <c r="N2" s="185"/>
      <c r="O2" s="183" t="s">
        <v>2</v>
      </c>
      <c r="P2" s="184"/>
      <c r="Q2" s="184"/>
      <c r="R2" s="184"/>
      <c r="S2" s="185"/>
      <c r="T2" s="189" t="s">
        <v>65</v>
      </c>
      <c r="U2" s="190"/>
      <c r="V2" s="190"/>
      <c r="W2" s="190"/>
      <c r="X2" s="191"/>
    </row>
    <row r="3" spans="2:24" ht="60.75" thickBot="1" x14ac:dyDescent="0.3">
      <c r="B3" s="7" t="s">
        <v>3</v>
      </c>
      <c r="C3" s="8" t="s">
        <v>4</v>
      </c>
      <c r="D3" s="8" t="s">
        <v>5</v>
      </c>
      <c r="E3" s="9" t="s">
        <v>6</v>
      </c>
      <c r="F3" s="11" t="s">
        <v>50</v>
      </c>
      <c r="G3" s="12" t="s">
        <v>7</v>
      </c>
      <c r="H3" s="13" t="s">
        <v>8</v>
      </c>
      <c r="I3" s="11" t="s">
        <v>63</v>
      </c>
      <c r="J3" s="14" t="s">
        <v>73</v>
      </c>
      <c r="K3" s="13" t="s">
        <v>9</v>
      </c>
      <c r="L3" s="11" t="s">
        <v>63</v>
      </c>
      <c r="M3" s="14" t="s">
        <v>10</v>
      </c>
      <c r="N3" s="13" t="s">
        <v>11</v>
      </c>
      <c r="O3" s="11" t="s">
        <v>12</v>
      </c>
      <c r="P3" s="15" t="s">
        <v>13</v>
      </c>
      <c r="Q3" s="14" t="s">
        <v>14</v>
      </c>
      <c r="R3" s="14" t="s">
        <v>15</v>
      </c>
      <c r="S3" s="13" t="s">
        <v>16</v>
      </c>
      <c r="T3" s="110" t="s">
        <v>66</v>
      </c>
      <c r="U3" s="110" t="s">
        <v>67</v>
      </c>
      <c r="V3" s="111" t="s">
        <v>68</v>
      </c>
      <c r="W3" s="111" t="s">
        <v>70</v>
      </c>
      <c r="X3" s="112" t="s">
        <v>71</v>
      </c>
    </row>
    <row r="4" spans="2:24" x14ac:dyDescent="0.25">
      <c r="B4" s="60" t="s">
        <v>17</v>
      </c>
      <c r="C4" s="61" t="s">
        <v>18</v>
      </c>
      <c r="D4" s="61">
        <v>3</v>
      </c>
      <c r="E4" s="62" t="s">
        <v>19</v>
      </c>
      <c r="F4" s="63">
        <v>10</v>
      </c>
      <c r="G4" s="135"/>
      <c r="H4" s="64">
        <f>F4*G4</f>
        <v>0</v>
      </c>
      <c r="I4" s="162">
        <v>20</v>
      </c>
      <c r="J4" s="156"/>
      <c r="K4" s="159">
        <f>I4*J4</f>
        <v>0</v>
      </c>
      <c r="L4" s="153">
        <v>60</v>
      </c>
      <c r="M4" s="156"/>
      <c r="N4" s="159">
        <f>L4*M4</f>
        <v>0</v>
      </c>
      <c r="O4" s="150">
        <v>45890</v>
      </c>
      <c r="P4" s="148" t="s">
        <v>76</v>
      </c>
      <c r="Q4" s="115">
        <v>1</v>
      </c>
      <c r="R4" s="136"/>
      <c r="S4" s="119">
        <f>Q4*R4</f>
        <v>0</v>
      </c>
      <c r="T4" s="105">
        <v>44441</v>
      </c>
      <c r="U4" s="106" t="s">
        <v>74</v>
      </c>
      <c r="V4" s="10">
        <v>1</v>
      </c>
      <c r="W4" s="124"/>
      <c r="X4" s="116">
        <f>V4*W4</f>
        <v>0</v>
      </c>
    </row>
    <row r="5" spans="2:24" x14ac:dyDescent="0.25">
      <c r="B5" s="3" t="s">
        <v>20</v>
      </c>
      <c r="C5" s="65">
        <v>48750075</v>
      </c>
      <c r="D5" s="19">
        <v>5</v>
      </c>
      <c r="E5" s="4" t="s">
        <v>21</v>
      </c>
      <c r="F5" s="66">
        <v>10</v>
      </c>
      <c r="G5" s="125"/>
      <c r="H5" s="67">
        <f t="shared" ref="H5:H7" si="0">F5*G5</f>
        <v>0</v>
      </c>
      <c r="I5" s="163"/>
      <c r="J5" s="157"/>
      <c r="K5" s="160"/>
      <c r="L5" s="154"/>
      <c r="M5" s="157"/>
      <c r="N5" s="160"/>
      <c r="O5" s="151">
        <v>45890</v>
      </c>
      <c r="P5" s="83" t="s">
        <v>76</v>
      </c>
      <c r="Q5" s="2">
        <v>1</v>
      </c>
      <c r="R5" s="137"/>
      <c r="S5" s="120">
        <f>Q5*R5</f>
        <v>0</v>
      </c>
      <c r="T5" s="114">
        <v>43014</v>
      </c>
      <c r="U5" s="108" t="s">
        <v>61</v>
      </c>
      <c r="V5" s="2">
        <v>1</v>
      </c>
      <c r="W5" s="125"/>
      <c r="X5" s="102">
        <f t="shared" ref="X5:X7" si="1">V5*W5</f>
        <v>0</v>
      </c>
    </row>
    <row r="6" spans="2:24" x14ac:dyDescent="0.25">
      <c r="B6" s="3" t="s">
        <v>22</v>
      </c>
      <c r="C6" s="65">
        <v>358689</v>
      </c>
      <c r="D6" s="19">
        <v>4</v>
      </c>
      <c r="E6" s="4" t="s">
        <v>23</v>
      </c>
      <c r="F6" s="66">
        <v>10</v>
      </c>
      <c r="G6" s="125"/>
      <c r="H6" s="67">
        <f t="shared" si="0"/>
        <v>0</v>
      </c>
      <c r="I6" s="163"/>
      <c r="J6" s="157"/>
      <c r="K6" s="160"/>
      <c r="L6" s="154"/>
      <c r="M6" s="157"/>
      <c r="N6" s="160"/>
      <c r="O6" s="107">
        <v>45947</v>
      </c>
      <c r="P6" s="149" t="s">
        <v>77</v>
      </c>
      <c r="Q6" s="2">
        <v>1</v>
      </c>
      <c r="R6" s="137"/>
      <c r="S6" s="120">
        <f>Q6*R6</f>
        <v>0</v>
      </c>
      <c r="T6" s="107">
        <v>44441</v>
      </c>
      <c r="U6" s="108" t="s">
        <v>75</v>
      </c>
      <c r="V6" s="2">
        <v>1</v>
      </c>
      <c r="W6" s="125"/>
      <c r="X6" s="102">
        <f t="shared" si="1"/>
        <v>0</v>
      </c>
    </row>
    <row r="7" spans="2:24" ht="15.75" thickBot="1" x14ac:dyDescent="0.3">
      <c r="B7" s="5" t="s">
        <v>24</v>
      </c>
      <c r="C7" s="68">
        <v>41881028</v>
      </c>
      <c r="D7" s="20">
        <v>9</v>
      </c>
      <c r="E7" s="6" t="s">
        <v>25</v>
      </c>
      <c r="F7" s="69">
        <v>10</v>
      </c>
      <c r="G7" s="126"/>
      <c r="H7" s="70">
        <f t="shared" si="0"/>
        <v>0</v>
      </c>
      <c r="I7" s="164"/>
      <c r="J7" s="158"/>
      <c r="K7" s="161"/>
      <c r="L7" s="155"/>
      <c r="M7" s="158"/>
      <c r="N7" s="161"/>
      <c r="O7" s="152">
        <v>45890</v>
      </c>
      <c r="P7" s="94" t="s">
        <v>76</v>
      </c>
      <c r="Q7" s="26">
        <v>1</v>
      </c>
      <c r="R7" s="138"/>
      <c r="S7" s="121">
        <f>Q7*R7</f>
        <v>0</v>
      </c>
      <c r="T7" s="109">
        <v>42817</v>
      </c>
      <c r="U7" s="113" t="s">
        <v>61</v>
      </c>
      <c r="V7" s="26">
        <v>1</v>
      </c>
      <c r="W7" s="126"/>
      <c r="X7" s="103">
        <f t="shared" si="1"/>
        <v>0</v>
      </c>
    </row>
    <row r="8" spans="2:24" ht="15.75" thickBot="1" x14ac:dyDescent="0.3">
      <c r="H8" s="104">
        <f>SUM(H4:H7)</f>
        <v>0</v>
      </c>
      <c r="K8" s="104">
        <f>SUM(K4:K7)</f>
        <v>0</v>
      </c>
      <c r="N8" s="104">
        <f>SUM(N4:N7)</f>
        <v>0</v>
      </c>
      <c r="S8" s="122">
        <f>SUM(S4:S7)</f>
        <v>0</v>
      </c>
      <c r="X8" s="117">
        <f>SUM(X4:X7)</f>
        <v>0</v>
      </c>
    </row>
    <row r="9" spans="2:24" ht="15.75" thickBot="1" x14ac:dyDescent="0.3"/>
    <row r="10" spans="2:24" ht="15.75" thickBot="1" x14ac:dyDescent="0.3">
      <c r="E10" s="139" t="s">
        <v>62</v>
      </c>
      <c r="F10" s="104">
        <f>H8+K8+N8+S8+X8</f>
        <v>0</v>
      </c>
    </row>
  </sheetData>
  <mergeCells count="12">
    <mergeCell ref="L4:L7"/>
    <mergeCell ref="M4:M7"/>
    <mergeCell ref="N4:N7"/>
    <mergeCell ref="I4:I7"/>
    <mergeCell ref="J4:J7"/>
    <mergeCell ref="K4:K7"/>
    <mergeCell ref="T2:X2"/>
    <mergeCell ref="B2:E2"/>
    <mergeCell ref="L2:N2"/>
    <mergeCell ref="F2:H2"/>
    <mergeCell ref="I2:K2"/>
    <mergeCell ref="O2:S2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42A49-E7FD-4B36-BE23-F8ADADA0772D}">
  <dimension ref="B1:X13"/>
  <sheetViews>
    <sheetView workbookViewId="0">
      <pane xSplit="5" ySplit="3" topLeftCell="F4" activePane="bottomRight" state="frozen"/>
      <selection pane="topRight" activeCell="E1" sqref="E1"/>
      <selection pane="bottomLeft" activeCell="A4" sqref="A4"/>
      <selection pane="bottomRight" activeCell="G36" sqref="G36"/>
    </sheetView>
  </sheetViews>
  <sheetFormatPr defaultRowHeight="15" x14ac:dyDescent="0.25"/>
  <cols>
    <col min="1" max="1" width="4.28515625" bestFit="1" customWidth="1"/>
    <col min="2" max="2" width="45.28515625" bestFit="1" customWidth="1"/>
    <col min="3" max="3" width="13.5703125" bestFit="1" customWidth="1"/>
    <col min="4" max="4" width="11.5703125" bestFit="1" customWidth="1"/>
    <col min="5" max="5" width="46.5703125" bestFit="1" customWidth="1"/>
    <col min="6" max="6" width="17.5703125" customWidth="1"/>
    <col min="7" max="7" width="22.140625" bestFit="1" customWidth="1"/>
    <col min="8" max="8" width="17.5703125" customWidth="1"/>
    <col min="9" max="9" width="18.140625" customWidth="1"/>
    <col min="10" max="10" width="17.140625" customWidth="1"/>
    <col min="11" max="11" width="15.5703125" customWidth="1"/>
    <col min="12" max="14" width="18.5703125" customWidth="1"/>
    <col min="15" max="15" width="13.5703125" customWidth="1"/>
    <col min="16" max="16" width="15.85546875" customWidth="1"/>
    <col min="17" max="17" width="16.5703125" customWidth="1"/>
    <col min="18" max="18" width="13.85546875" customWidth="1"/>
    <col min="19" max="19" width="19.85546875" customWidth="1"/>
    <col min="20" max="20" width="13.85546875" customWidth="1"/>
    <col min="21" max="21" width="16.140625" customWidth="1"/>
    <col min="22" max="22" width="13.7109375" customWidth="1"/>
    <col min="23" max="23" width="15.85546875" customWidth="1"/>
    <col min="24" max="24" width="20.28515625" customWidth="1"/>
  </cols>
  <sheetData>
    <row r="1" spans="2:24" ht="15.75" thickBot="1" x14ac:dyDescent="0.3"/>
    <row r="2" spans="2:24" ht="30" customHeight="1" thickBot="1" x14ac:dyDescent="0.3">
      <c r="B2" s="180" t="s">
        <v>26</v>
      </c>
      <c r="C2" s="181"/>
      <c r="D2" s="181"/>
      <c r="E2" s="182"/>
      <c r="F2" s="183" t="s">
        <v>1</v>
      </c>
      <c r="G2" s="184"/>
      <c r="H2" s="185"/>
      <c r="I2" s="186" t="s">
        <v>64</v>
      </c>
      <c r="J2" s="187"/>
      <c r="K2" s="188"/>
      <c r="L2" s="183" t="s">
        <v>69</v>
      </c>
      <c r="M2" s="184"/>
      <c r="N2" s="185"/>
      <c r="O2" s="183" t="s">
        <v>2</v>
      </c>
      <c r="P2" s="184"/>
      <c r="Q2" s="184"/>
      <c r="R2" s="184"/>
      <c r="S2" s="185"/>
      <c r="T2" s="189" t="s">
        <v>65</v>
      </c>
      <c r="U2" s="190"/>
      <c r="V2" s="190"/>
      <c r="W2" s="190"/>
      <c r="X2" s="191"/>
    </row>
    <row r="3" spans="2:24" ht="60.75" thickBot="1" x14ac:dyDescent="0.3">
      <c r="B3" s="16" t="s">
        <v>3</v>
      </c>
      <c r="C3" s="17" t="s">
        <v>4</v>
      </c>
      <c r="D3" s="17" t="s">
        <v>5</v>
      </c>
      <c r="E3" s="18" t="s">
        <v>6</v>
      </c>
      <c r="F3" s="11" t="s">
        <v>49</v>
      </c>
      <c r="G3" s="12" t="s">
        <v>7</v>
      </c>
      <c r="H3" s="13" t="s">
        <v>8</v>
      </c>
      <c r="I3" s="11" t="s">
        <v>63</v>
      </c>
      <c r="J3" s="14" t="s">
        <v>73</v>
      </c>
      <c r="K3" s="13" t="s">
        <v>9</v>
      </c>
      <c r="L3" s="11" t="s">
        <v>63</v>
      </c>
      <c r="M3" s="14" t="s">
        <v>10</v>
      </c>
      <c r="N3" s="13" t="s">
        <v>11</v>
      </c>
      <c r="O3" s="11" t="s">
        <v>12</v>
      </c>
      <c r="P3" s="15" t="s">
        <v>13</v>
      </c>
      <c r="Q3" s="14" t="s">
        <v>14</v>
      </c>
      <c r="R3" s="14" t="s">
        <v>72</v>
      </c>
      <c r="S3" s="13" t="s">
        <v>16</v>
      </c>
      <c r="T3" s="110" t="s">
        <v>66</v>
      </c>
      <c r="U3" s="110" t="s">
        <v>67</v>
      </c>
      <c r="V3" s="111" t="s">
        <v>68</v>
      </c>
      <c r="W3" s="111" t="s">
        <v>70</v>
      </c>
      <c r="X3" s="112" t="s">
        <v>71</v>
      </c>
    </row>
    <row r="4" spans="2:24" x14ac:dyDescent="0.25">
      <c r="B4" s="73" t="s">
        <v>27</v>
      </c>
      <c r="C4" s="74">
        <v>4360119</v>
      </c>
      <c r="D4" s="74">
        <v>8</v>
      </c>
      <c r="E4" s="75" t="s">
        <v>28</v>
      </c>
      <c r="F4" s="76">
        <v>10</v>
      </c>
      <c r="G4" s="124"/>
      <c r="H4" s="116">
        <f>F4*G4</f>
        <v>0</v>
      </c>
      <c r="I4" s="153">
        <v>36</v>
      </c>
      <c r="J4" s="165"/>
      <c r="K4" s="159">
        <f>I4*J4</f>
        <v>0</v>
      </c>
      <c r="L4" s="153">
        <v>120</v>
      </c>
      <c r="M4" s="156"/>
      <c r="N4" s="159">
        <f>L4*M4</f>
        <v>0</v>
      </c>
      <c r="O4" s="77">
        <v>46058</v>
      </c>
      <c r="P4" s="78" t="s">
        <v>79</v>
      </c>
      <c r="Q4" s="10">
        <v>0</v>
      </c>
      <c r="R4" s="127"/>
      <c r="S4" s="101">
        <f>Q4*R4</f>
        <v>0</v>
      </c>
      <c r="T4" s="79">
        <v>46058</v>
      </c>
      <c r="U4" s="46" t="s">
        <v>81</v>
      </c>
      <c r="V4" s="47">
        <v>0</v>
      </c>
      <c r="W4" s="131"/>
      <c r="X4" s="21">
        <f>V4*W4</f>
        <v>0</v>
      </c>
    </row>
    <row r="5" spans="2:24" x14ac:dyDescent="0.25">
      <c r="B5" s="80" t="s">
        <v>29</v>
      </c>
      <c r="C5" s="19">
        <v>2630213</v>
      </c>
      <c r="D5" s="19">
        <v>8</v>
      </c>
      <c r="E5" s="81" t="s">
        <v>30</v>
      </c>
      <c r="F5" s="66">
        <v>10</v>
      </c>
      <c r="G5" s="125"/>
      <c r="H5" s="102">
        <f t="shared" ref="H5:H10" si="0">F5*G5</f>
        <v>0</v>
      </c>
      <c r="I5" s="154"/>
      <c r="J5" s="166"/>
      <c r="K5" s="160"/>
      <c r="L5" s="154"/>
      <c r="M5" s="157"/>
      <c r="N5" s="160"/>
      <c r="O5" s="82">
        <v>45516</v>
      </c>
      <c r="P5" s="83" t="s">
        <v>80</v>
      </c>
      <c r="Q5" s="2">
        <v>1</v>
      </c>
      <c r="R5" s="128"/>
      <c r="S5" s="102">
        <f t="shared" ref="S5:S10" si="1">Q5*R5</f>
        <v>0</v>
      </c>
      <c r="T5" s="48">
        <v>45525</v>
      </c>
      <c r="U5" s="49" t="s">
        <v>82</v>
      </c>
      <c r="V5" s="50">
        <v>0</v>
      </c>
      <c r="W5" s="132"/>
      <c r="X5" s="22">
        <f t="shared" ref="X5" si="2">V5*W5</f>
        <v>0</v>
      </c>
    </row>
    <row r="6" spans="2:24" x14ac:dyDescent="0.25">
      <c r="B6" s="80" t="s">
        <v>31</v>
      </c>
      <c r="C6" s="19">
        <v>3550116</v>
      </c>
      <c r="D6" s="19">
        <v>8</v>
      </c>
      <c r="E6" s="81" t="s">
        <v>32</v>
      </c>
      <c r="F6" s="66">
        <v>10</v>
      </c>
      <c r="G6" s="125"/>
      <c r="H6" s="102">
        <f t="shared" si="0"/>
        <v>0</v>
      </c>
      <c r="I6" s="154"/>
      <c r="J6" s="166"/>
      <c r="K6" s="160"/>
      <c r="L6" s="154"/>
      <c r="M6" s="157"/>
      <c r="N6" s="160"/>
      <c r="O6" s="82">
        <v>45516</v>
      </c>
      <c r="P6" s="83" t="s">
        <v>80</v>
      </c>
      <c r="Q6" s="2">
        <v>1</v>
      </c>
      <c r="R6" s="128"/>
      <c r="S6" s="102">
        <f t="shared" si="1"/>
        <v>0</v>
      </c>
      <c r="T6" s="48">
        <v>45525</v>
      </c>
      <c r="U6" s="49" t="s">
        <v>82</v>
      </c>
      <c r="V6" s="50">
        <v>0</v>
      </c>
      <c r="W6" s="132"/>
      <c r="X6" s="22">
        <f>V6*W6</f>
        <v>0</v>
      </c>
    </row>
    <row r="7" spans="2:24" x14ac:dyDescent="0.25">
      <c r="B7" s="80" t="s">
        <v>33</v>
      </c>
      <c r="C7" s="19">
        <v>2630113</v>
      </c>
      <c r="D7" s="19">
        <v>9</v>
      </c>
      <c r="E7" s="81" t="s">
        <v>34</v>
      </c>
      <c r="F7" s="84">
        <v>10</v>
      </c>
      <c r="G7" s="125"/>
      <c r="H7" s="102">
        <f t="shared" si="0"/>
        <v>0</v>
      </c>
      <c r="I7" s="154"/>
      <c r="J7" s="166"/>
      <c r="K7" s="160"/>
      <c r="L7" s="154"/>
      <c r="M7" s="157"/>
      <c r="N7" s="160"/>
      <c r="O7" s="82">
        <v>45516</v>
      </c>
      <c r="P7" s="83" t="s">
        <v>80</v>
      </c>
      <c r="Q7" s="2">
        <v>1</v>
      </c>
      <c r="R7" s="129"/>
      <c r="S7" s="102">
        <f t="shared" si="1"/>
        <v>0</v>
      </c>
      <c r="T7" s="48">
        <v>45525</v>
      </c>
      <c r="U7" s="49" t="s">
        <v>82</v>
      </c>
      <c r="V7" s="85">
        <v>0</v>
      </c>
      <c r="W7" s="133"/>
      <c r="X7" s="23">
        <f>V7*W7</f>
        <v>0</v>
      </c>
    </row>
    <row r="8" spans="2:24" x14ac:dyDescent="0.25">
      <c r="B8" s="80" t="s">
        <v>35</v>
      </c>
      <c r="C8" s="19">
        <v>3720117</v>
      </c>
      <c r="D8" s="19">
        <v>8</v>
      </c>
      <c r="E8" s="81" t="s">
        <v>36</v>
      </c>
      <c r="F8" s="84">
        <v>10</v>
      </c>
      <c r="G8" s="125"/>
      <c r="H8" s="102">
        <f t="shared" si="0"/>
        <v>0</v>
      </c>
      <c r="I8" s="154"/>
      <c r="J8" s="166"/>
      <c r="K8" s="160"/>
      <c r="L8" s="154"/>
      <c r="M8" s="157"/>
      <c r="N8" s="160"/>
      <c r="O8" s="82">
        <v>45516</v>
      </c>
      <c r="P8" s="83" t="s">
        <v>80</v>
      </c>
      <c r="Q8" s="2">
        <v>1</v>
      </c>
      <c r="R8" s="129"/>
      <c r="S8" s="102">
        <f t="shared" si="1"/>
        <v>0</v>
      </c>
      <c r="T8" s="48">
        <v>45525</v>
      </c>
      <c r="U8" s="49" t="s">
        <v>82</v>
      </c>
      <c r="V8" s="85">
        <v>0</v>
      </c>
      <c r="W8" s="133"/>
      <c r="X8" s="23">
        <f t="shared" ref="X8:X10" si="3">V8*W8</f>
        <v>0</v>
      </c>
    </row>
    <row r="9" spans="2:24" x14ac:dyDescent="0.25">
      <c r="B9" s="80" t="s">
        <v>37</v>
      </c>
      <c r="C9" s="19">
        <v>41662103</v>
      </c>
      <c r="D9" s="19">
        <v>2</v>
      </c>
      <c r="E9" s="81" t="s">
        <v>38</v>
      </c>
      <c r="F9" s="84">
        <v>10</v>
      </c>
      <c r="G9" s="125"/>
      <c r="H9" s="102">
        <f t="shared" si="0"/>
        <v>0</v>
      </c>
      <c r="I9" s="154"/>
      <c r="J9" s="166"/>
      <c r="K9" s="160"/>
      <c r="L9" s="154"/>
      <c r="M9" s="157"/>
      <c r="N9" s="160"/>
      <c r="O9" s="86">
        <v>46058</v>
      </c>
      <c r="P9" s="87" t="s">
        <v>79</v>
      </c>
      <c r="Q9" s="88">
        <v>0</v>
      </c>
      <c r="R9" s="129"/>
      <c r="S9" s="102">
        <f t="shared" si="1"/>
        <v>0</v>
      </c>
      <c r="T9" s="89">
        <v>46058</v>
      </c>
      <c r="U9" s="90" t="s">
        <v>81</v>
      </c>
      <c r="V9" s="85">
        <v>0</v>
      </c>
      <c r="W9" s="133"/>
      <c r="X9" s="23">
        <f t="shared" si="3"/>
        <v>0</v>
      </c>
    </row>
    <row r="10" spans="2:24" ht="15.75" thickBot="1" x14ac:dyDescent="0.3">
      <c r="B10" s="91" t="s">
        <v>39</v>
      </c>
      <c r="C10" s="20">
        <v>41662102</v>
      </c>
      <c r="D10" s="20">
        <v>3</v>
      </c>
      <c r="E10" s="92" t="s">
        <v>78</v>
      </c>
      <c r="F10" s="69">
        <v>10</v>
      </c>
      <c r="G10" s="126"/>
      <c r="H10" s="103">
        <f t="shared" si="0"/>
        <v>0</v>
      </c>
      <c r="I10" s="155"/>
      <c r="J10" s="167"/>
      <c r="K10" s="161"/>
      <c r="L10" s="155"/>
      <c r="M10" s="158"/>
      <c r="N10" s="161"/>
      <c r="O10" s="93">
        <v>46058</v>
      </c>
      <c r="P10" s="94" t="s">
        <v>79</v>
      </c>
      <c r="Q10" s="26">
        <v>0</v>
      </c>
      <c r="R10" s="130"/>
      <c r="S10" s="103">
        <f t="shared" si="1"/>
        <v>0</v>
      </c>
      <c r="T10" s="95">
        <v>46058</v>
      </c>
      <c r="U10" s="52" t="s">
        <v>81</v>
      </c>
      <c r="V10" s="53">
        <v>0</v>
      </c>
      <c r="W10" s="134"/>
      <c r="X10" s="24">
        <f t="shared" si="3"/>
        <v>0</v>
      </c>
    </row>
    <row r="11" spans="2:24" ht="15.75" thickBot="1" x14ac:dyDescent="0.3">
      <c r="G11" s="123"/>
      <c r="H11" s="118">
        <f>SUM(H4:H10)</f>
        <v>0</v>
      </c>
      <c r="K11" s="104">
        <f>SUM(K4:K10)</f>
        <v>0</v>
      </c>
      <c r="N11" s="104">
        <f>SUM(N4:N10)</f>
        <v>0</v>
      </c>
      <c r="S11" s="104">
        <f>SUM(S4:S10)</f>
        <v>0</v>
      </c>
      <c r="X11" s="104">
        <f>SUM(X4:X10)</f>
        <v>0</v>
      </c>
    </row>
    <row r="12" spans="2:24" ht="15.75" thickBot="1" x14ac:dyDescent="0.3"/>
    <row r="13" spans="2:24" ht="15.75" thickBot="1" x14ac:dyDescent="0.3">
      <c r="E13" s="139" t="s">
        <v>62</v>
      </c>
      <c r="F13" s="104">
        <f>H11+K11+N11+S11+X11</f>
        <v>0</v>
      </c>
    </row>
  </sheetData>
  <mergeCells count="12">
    <mergeCell ref="L4:L10"/>
    <mergeCell ref="M4:M10"/>
    <mergeCell ref="N4:N10"/>
    <mergeCell ref="I4:I10"/>
    <mergeCell ref="J4:J10"/>
    <mergeCell ref="K4:K10"/>
    <mergeCell ref="O2:S2"/>
    <mergeCell ref="T2:X2"/>
    <mergeCell ref="B2:E2"/>
    <mergeCell ref="L2:N2"/>
    <mergeCell ref="F2:H2"/>
    <mergeCell ref="I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A2C8B-806E-444B-81CD-87CB95D32BF3}">
  <dimension ref="B1:X9"/>
  <sheetViews>
    <sheetView workbookViewId="0">
      <pane xSplit="5" ySplit="3" topLeftCell="F4" activePane="bottomRight" state="frozen"/>
      <selection pane="topRight" activeCell="F1" sqref="F1"/>
      <selection pane="bottomLeft" activeCell="A5" sqref="A5"/>
      <selection pane="bottomRight" activeCell="O22" sqref="O22"/>
    </sheetView>
  </sheetViews>
  <sheetFormatPr defaultRowHeight="15" x14ac:dyDescent="0.25"/>
  <cols>
    <col min="2" max="2" width="43.140625" bestFit="1" customWidth="1"/>
    <col min="3" max="3" width="13.5703125" bestFit="1" customWidth="1"/>
    <col min="4" max="4" width="11.5703125" bestFit="1" customWidth="1"/>
    <col min="5" max="5" width="36.140625" bestFit="1" customWidth="1"/>
    <col min="6" max="6" width="21" customWidth="1"/>
    <col min="7" max="7" width="20.42578125" customWidth="1"/>
    <col min="8" max="8" width="15.7109375" customWidth="1"/>
    <col min="9" max="9" width="14.7109375" customWidth="1"/>
    <col min="10" max="10" width="17.5703125" customWidth="1"/>
    <col min="11" max="11" width="15.140625" customWidth="1"/>
    <col min="12" max="12" width="16.140625" customWidth="1"/>
    <col min="13" max="13" width="18.5703125" customWidth="1"/>
    <col min="14" max="14" width="22.42578125" customWidth="1"/>
    <col min="15" max="15" width="13.28515625" customWidth="1"/>
    <col min="16" max="16" width="14.42578125" customWidth="1"/>
    <col min="17" max="17" width="16" customWidth="1"/>
    <col min="18" max="18" width="17.7109375" customWidth="1"/>
    <col min="19" max="19" width="19.5703125" customWidth="1"/>
    <col min="20" max="20" width="18.5703125" customWidth="1"/>
    <col min="21" max="21" width="17.28515625" customWidth="1"/>
    <col min="22" max="22" width="18.5703125" customWidth="1"/>
    <col min="23" max="23" width="21.42578125" customWidth="1"/>
    <col min="24" max="24" width="20.140625" customWidth="1"/>
  </cols>
  <sheetData>
    <row r="1" spans="2:24" ht="15.75" thickBot="1" x14ac:dyDescent="0.3"/>
    <row r="2" spans="2:24" ht="35.25" customHeight="1" thickBot="1" x14ac:dyDescent="0.3">
      <c r="B2" s="180" t="s">
        <v>40</v>
      </c>
      <c r="C2" s="181"/>
      <c r="D2" s="181"/>
      <c r="E2" s="182"/>
      <c r="F2" s="183" t="s">
        <v>1</v>
      </c>
      <c r="G2" s="184"/>
      <c r="H2" s="185"/>
      <c r="I2" s="186" t="s">
        <v>64</v>
      </c>
      <c r="J2" s="187"/>
      <c r="K2" s="188"/>
      <c r="L2" s="183" t="s">
        <v>69</v>
      </c>
      <c r="M2" s="184"/>
      <c r="N2" s="185"/>
      <c r="O2" s="183" t="s">
        <v>2</v>
      </c>
      <c r="P2" s="184"/>
      <c r="Q2" s="184"/>
      <c r="R2" s="184"/>
      <c r="S2" s="185"/>
      <c r="T2" s="189" t="s">
        <v>65</v>
      </c>
      <c r="U2" s="190"/>
      <c r="V2" s="190"/>
      <c r="W2" s="190"/>
      <c r="X2" s="191"/>
    </row>
    <row r="3" spans="2:24" ht="75.75" thickBot="1" x14ac:dyDescent="0.3">
      <c r="B3" s="25" t="s">
        <v>3</v>
      </c>
      <c r="C3" s="1" t="s">
        <v>4</v>
      </c>
      <c r="D3" s="1" t="s">
        <v>5</v>
      </c>
      <c r="E3" s="1" t="s">
        <v>6</v>
      </c>
      <c r="F3" s="11" t="s">
        <v>49</v>
      </c>
      <c r="G3" s="12" t="s">
        <v>7</v>
      </c>
      <c r="H3" s="13" t="s">
        <v>8</v>
      </c>
      <c r="I3" s="11" t="s">
        <v>63</v>
      </c>
      <c r="J3" s="14" t="s">
        <v>73</v>
      </c>
      <c r="K3" s="13" t="s">
        <v>9</v>
      </c>
      <c r="L3" s="11" t="s">
        <v>63</v>
      </c>
      <c r="M3" s="14" t="s">
        <v>10</v>
      </c>
      <c r="N3" s="13" t="s">
        <v>11</v>
      </c>
      <c r="O3" s="11" t="s">
        <v>12</v>
      </c>
      <c r="P3" s="15" t="s">
        <v>13</v>
      </c>
      <c r="Q3" s="14" t="s">
        <v>14</v>
      </c>
      <c r="R3" s="14" t="s">
        <v>72</v>
      </c>
      <c r="S3" s="13" t="s">
        <v>16</v>
      </c>
      <c r="T3" s="110" t="s">
        <v>66</v>
      </c>
      <c r="U3" s="110" t="s">
        <v>67</v>
      </c>
      <c r="V3" s="111" t="s">
        <v>68</v>
      </c>
      <c r="W3" s="111" t="s">
        <v>70</v>
      </c>
      <c r="X3" s="112" t="s">
        <v>71</v>
      </c>
    </row>
    <row r="4" spans="2:24" x14ac:dyDescent="0.25">
      <c r="B4" s="96" t="s">
        <v>41</v>
      </c>
      <c r="C4" s="10" t="s">
        <v>42</v>
      </c>
      <c r="D4" s="10">
        <v>6</v>
      </c>
      <c r="E4" s="97" t="s">
        <v>58</v>
      </c>
      <c r="F4" s="76">
        <v>10</v>
      </c>
      <c r="G4" s="124"/>
      <c r="H4" s="116">
        <f>F4*G4</f>
        <v>0</v>
      </c>
      <c r="I4" s="153">
        <v>18</v>
      </c>
      <c r="J4" s="156"/>
      <c r="K4" s="159">
        <f>I4*J4</f>
        <v>0</v>
      </c>
      <c r="L4" s="168">
        <v>18</v>
      </c>
      <c r="M4" s="156"/>
      <c r="N4" s="159">
        <f>L4*M4</f>
        <v>0</v>
      </c>
      <c r="O4" s="27">
        <v>45979</v>
      </c>
      <c r="P4" s="54" t="s">
        <v>83</v>
      </c>
      <c r="Q4" s="10">
        <v>1</v>
      </c>
      <c r="R4" s="127"/>
      <c r="S4" s="116">
        <f>Q4*R4</f>
        <v>0</v>
      </c>
      <c r="T4" s="77">
        <v>45979</v>
      </c>
      <c r="U4" s="46" t="s">
        <v>84</v>
      </c>
      <c r="V4" s="47">
        <v>0</v>
      </c>
      <c r="W4" s="124"/>
      <c r="X4" s="21">
        <f>V4*W4</f>
        <v>0</v>
      </c>
    </row>
    <row r="5" spans="2:24" x14ac:dyDescent="0.25">
      <c r="B5" s="3" t="s">
        <v>43</v>
      </c>
      <c r="C5" s="2" t="s">
        <v>44</v>
      </c>
      <c r="D5" s="2">
        <v>6</v>
      </c>
      <c r="E5" s="4" t="s">
        <v>59</v>
      </c>
      <c r="F5" s="66">
        <v>10</v>
      </c>
      <c r="G5" s="125"/>
      <c r="H5" s="102">
        <f t="shared" ref="H5:H6" si="0">F5*G5</f>
        <v>0</v>
      </c>
      <c r="I5" s="154"/>
      <c r="J5" s="157"/>
      <c r="K5" s="160"/>
      <c r="L5" s="169"/>
      <c r="M5" s="157"/>
      <c r="N5" s="160"/>
      <c r="O5" s="28">
        <v>45979</v>
      </c>
      <c r="P5" s="55" t="s">
        <v>83</v>
      </c>
      <c r="Q5" s="2">
        <v>1</v>
      </c>
      <c r="R5" s="128"/>
      <c r="S5" s="102">
        <f t="shared" ref="S5:S6" si="1">Q5*R5</f>
        <v>0</v>
      </c>
      <c r="T5" s="98">
        <v>45979</v>
      </c>
      <c r="U5" s="49" t="s">
        <v>84</v>
      </c>
      <c r="V5" s="50">
        <v>0</v>
      </c>
      <c r="W5" s="125"/>
      <c r="X5" s="22">
        <f t="shared" ref="X5:X6" si="2">V5*W5</f>
        <v>0</v>
      </c>
    </row>
    <row r="6" spans="2:24" ht="15.75" thickBot="1" x14ac:dyDescent="0.3">
      <c r="B6" s="5" t="s">
        <v>45</v>
      </c>
      <c r="C6" s="26" t="s">
        <v>46</v>
      </c>
      <c r="D6" s="26">
        <v>3</v>
      </c>
      <c r="E6" s="6" t="s">
        <v>60</v>
      </c>
      <c r="F6" s="69">
        <v>10</v>
      </c>
      <c r="G6" s="126"/>
      <c r="H6" s="103">
        <f t="shared" si="0"/>
        <v>0</v>
      </c>
      <c r="I6" s="155"/>
      <c r="J6" s="158"/>
      <c r="K6" s="161"/>
      <c r="L6" s="170"/>
      <c r="M6" s="158"/>
      <c r="N6" s="161"/>
      <c r="O6" s="29">
        <v>45979</v>
      </c>
      <c r="P6" s="56" t="s">
        <v>83</v>
      </c>
      <c r="Q6" s="26">
        <v>1</v>
      </c>
      <c r="R6" s="130"/>
      <c r="S6" s="103">
        <f t="shared" si="1"/>
        <v>0</v>
      </c>
      <c r="T6" s="99">
        <v>45979</v>
      </c>
      <c r="U6" s="100" t="s">
        <v>84</v>
      </c>
      <c r="V6" s="53">
        <v>0</v>
      </c>
      <c r="W6" s="126"/>
      <c r="X6" s="24">
        <f t="shared" si="2"/>
        <v>0</v>
      </c>
    </row>
    <row r="7" spans="2:24" ht="15.75" thickBot="1" x14ac:dyDescent="0.3">
      <c r="G7" s="123"/>
      <c r="H7" s="118">
        <f>SUM(H4:H6)</f>
        <v>0</v>
      </c>
      <c r="K7" s="104">
        <f>SUM(K4:K6)</f>
        <v>0</v>
      </c>
      <c r="L7" s="40"/>
      <c r="N7" s="104">
        <f>SUM(N4:N6)</f>
        <v>0</v>
      </c>
      <c r="S7" s="104">
        <f>SUM(S4:S6)</f>
        <v>0</v>
      </c>
      <c r="X7" s="104">
        <f>SUM(X4:X6)</f>
        <v>0</v>
      </c>
    </row>
    <row r="8" spans="2:24" ht="15.75" thickBot="1" x14ac:dyDescent="0.3">
      <c r="B8" s="71"/>
    </row>
    <row r="9" spans="2:24" ht="15.75" thickBot="1" x14ac:dyDescent="0.3">
      <c r="E9" s="140" t="s">
        <v>62</v>
      </c>
      <c r="F9" s="104">
        <f>H7+K7+N7+S7+X7</f>
        <v>0</v>
      </c>
    </row>
  </sheetData>
  <mergeCells count="12">
    <mergeCell ref="L4:L6"/>
    <mergeCell ref="M4:M6"/>
    <mergeCell ref="N4:N6"/>
    <mergeCell ref="I4:I6"/>
    <mergeCell ref="J4:J6"/>
    <mergeCell ref="K4:K6"/>
    <mergeCell ref="T2:X2"/>
    <mergeCell ref="L2:N2"/>
    <mergeCell ref="B2:E2"/>
    <mergeCell ref="F2:H2"/>
    <mergeCell ref="I2:K2"/>
    <mergeCell ref="O2:S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93667-B955-4AC3-890F-0F849B1FEE9D}">
  <dimension ref="B1:X10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N28" sqref="N28"/>
    </sheetView>
  </sheetViews>
  <sheetFormatPr defaultRowHeight="15" x14ac:dyDescent="0.25"/>
  <cols>
    <col min="1" max="1" width="5" customWidth="1"/>
    <col min="2" max="2" width="43.140625" bestFit="1" customWidth="1"/>
    <col min="3" max="3" width="13.5703125" bestFit="1" customWidth="1"/>
    <col min="4" max="4" width="11.5703125" bestFit="1" customWidth="1"/>
    <col min="5" max="5" width="57.140625" bestFit="1" customWidth="1"/>
    <col min="6" max="6" width="21" customWidth="1"/>
    <col min="7" max="7" width="20.42578125" customWidth="1"/>
    <col min="8" max="8" width="15.7109375" customWidth="1"/>
    <col min="9" max="9" width="14.7109375" customWidth="1"/>
    <col min="10" max="10" width="16.42578125" customWidth="1"/>
    <col min="11" max="11" width="15.140625" customWidth="1"/>
    <col min="12" max="12" width="16.42578125" customWidth="1"/>
    <col min="13" max="13" width="18.28515625" customWidth="1"/>
    <col min="14" max="14" width="22.42578125" customWidth="1"/>
    <col min="15" max="15" width="13.28515625" customWidth="1"/>
    <col min="16" max="16" width="14.42578125" customWidth="1"/>
    <col min="17" max="17" width="16" customWidth="1"/>
    <col min="18" max="18" width="17.7109375" customWidth="1"/>
    <col min="19" max="19" width="19.5703125" customWidth="1"/>
    <col min="20" max="20" width="23.140625" customWidth="1"/>
    <col min="21" max="21" width="17.28515625" customWidth="1"/>
    <col min="22" max="22" width="18.5703125" customWidth="1"/>
    <col min="23" max="23" width="21.42578125" customWidth="1"/>
    <col min="24" max="24" width="20.140625" customWidth="1"/>
  </cols>
  <sheetData>
    <row r="1" spans="2:24" ht="15.75" thickBot="1" x14ac:dyDescent="0.3"/>
    <row r="2" spans="2:24" ht="33.75" customHeight="1" thickBot="1" x14ac:dyDescent="0.3">
      <c r="B2" s="180" t="s">
        <v>47</v>
      </c>
      <c r="C2" s="181"/>
      <c r="D2" s="181"/>
      <c r="E2" s="182"/>
      <c r="F2" s="183" t="s">
        <v>1</v>
      </c>
      <c r="G2" s="184"/>
      <c r="H2" s="185"/>
      <c r="I2" s="186" t="s">
        <v>64</v>
      </c>
      <c r="J2" s="187"/>
      <c r="K2" s="188"/>
      <c r="L2" s="183" t="s">
        <v>69</v>
      </c>
      <c r="M2" s="184"/>
      <c r="N2" s="185"/>
      <c r="O2" s="183" t="s">
        <v>2</v>
      </c>
      <c r="P2" s="184"/>
      <c r="Q2" s="184"/>
      <c r="R2" s="184"/>
      <c r="S2" s="185"/>
      <c r="T2" s="189" t="s">
        <v>65</v>
      </c>
      <c r="U2" s="190"/>
      <c r="V2" s="190"/>
      <c r="W2" s="190"/>
      <c r="X2" s="191"/>
    </row>
    <row r="3" spans="2:24" ht="75.75" thickBot="1" x14ac:dyDescent="0.3">
      <c r="B3" s="30" t="s">
        <v>3</v>
      </c>
      <c r="C3" s="25" t="s">
        <v>4</v>
      </c>
      <c r="D3" s="25" t="s">
        <v>5</v>
      </c>
      <c r="E3" s="1" t="s">
        <v>6</v>
      </c>
      <c r="F3" s="11" t="s">
        <v>49</v>
      </c>
      <c r="G3" s="12" t="s">
        <v>7</v>
      </c>
      <c r="H3" s="13" t="s">
        <v>8</v>
      </c>
      <c r="I3" s="11" t="s">
        <v>63</v>
      </c>
      <c r="J3" s="14" t="s">
        <v>73</v>
      </c>
      <c r="K3" s="13" t="s">
        <v>9</v>
      </c>
      <c r="L3" s="11" t="s">
        <v>63</v>
      </c>
      <c r="M3" s="14" t="s">
        <v>10</v>
      </c>
      <c r="N3" s="13" t="s">
        <v>11</v>
      </c>
      <c r="O3" s="11" t="s">
        <v>12</v>
      </c>
      <c r="P3" s="15" t="s">
        <v>13</v>
      </c>
      <c r="Q3" s="14" t="s">
        <v>14</v>
      </c>
      <c r="R3" s="14" t="s">
        <v>72</v>
      </c>
      <c r="S3" s="13" t="s">
        <v>16</v>
      </c>
      <c r="T3" s="110" t="s">
        <v>66</v>
      </c>
      <c r="U3" s="110" t="s">
        <v>67</v>
      </c>
      <c r="V3" s="111" t="s">
        <v>68</v>
      </c>
      <c r="W3" s="111" t="s">
        <v>70</v>
      </c>
      <c r="X3" s="112" t="s">
        <v>71</v>
      </c>
    </row>
    <row r="4" spans="2:24" x14ac:dyDescent="0.25">
      <c r="B4" s="42" t="s">
        <v>51</v>
      </c>
      <c r="C4" s="31">
        <v>41883256</v>
      </c>
      <c r="D4" s="36">
        <v>10</v>
      </c>
      <c r="E4" s="72" t="s">
        <v>55</v>
      </c>
      <c r="F4" s="57">
        <v>10</v>
      </c>
      <c r="G4" s="142"/>
      <c r="H4" s="145">
        <f>F4*G4</f>
        <v>0</v>
      </c>
      <c r="I4" s="168">
        <v>12</v>
      </c>
      <c r="J4" s="174"/>
      <c r="K4" s="177">
        <f>I4*J4</f>
        <v>0</v>
      </c>
      <c r="L4" s="168">
        <v>32</v>
      </c>
      <c r="M4" s="156"/>
      <c r="N4" s="171">
        <f>L4*M4</f>
        <v>0</v>
      </c>
      <c r="O4" s="27">
        <v>45230</v>
      </c>
      <c r="P4" s="54" t="s">
        <v>85</v>
      </c>
      <c r="Q4" s="10">
        <v>1</v>
      </c>
      <c r="R4" s="127"/>
      <c r="S4" s="116">
        <f>Q4*R4</f>
        <v>0</v>
      </c>
      <c r="T4" s="45">
        <v>44518</v>
      </c>
      <c r="U4" s="46" t="s">
        <v>88</v>
      </c>
      <c r="V4" s="47">
        <v>1</v>
      </c>
      <c r="W4" s="124"/>
      <c r="X4" s="116">
        <f>V4*W4</f>
        <v>0</v>
      </c>
    </row>
    <row r="5" spans="2:24" x14ac:dyDescent="0.25">
      <c r="B5" s="43" t="s">
        <v>52</v>
      </c>
      <c r="C5" s="32">
        <v>15820069</v>
      </c>
      <c r="D5" s="37">
        <v>10</v>
      </c>
      <c r="E5" s="34" t="s">
        <v>55</v>
      </c>
      <c r="F5" s="58">
        <v>10</v>
      </c>
      <c r="G5" s="143"/>
      <c r="H5" s="146">
        <f t="shared" ref="H5:H6" si="0">F5*G5</f>
        <v>0</v>
      </c>
      <c r="I5" s="169"/>
      <c r="J5" s="175"/>
      <c r="K5" s="178"/>
      <c r="L5" s="169"/>
      <c r="M5" s="157"/>
      <c r="N5" s="172"/>
      <c r="O5" s="28">
        <v>45230</v>
      </c>
      <c r="P5" s="55" t="s">
        <v>85</v>
      </c>
      <c r="Q5" s="2">
        <v>1</v>
      </c>
      <c r="R5" s="128"/>
      <c r="S5" s="102">
        <f t="shared" ref="S5:S6" si="1">Q5*R5</f>
        <v>0</v>
      </c>
      <c r="T5" s="48">
        <v>44518</v>
      </c>
      <c r="U5" s="49" t="s">
        <v>88</v>
      </c>
      <c r="V5" s="50">
        <v>1</v>
      </c>
      <c r="W5" s="125"/>
      <c r="X5" s="102">
        <f t="shared" ref="X5:X6" si="2">V5*W5</f>
        <v>0</v>
      </c>
    </row>
    <row r="6" spans="2:24" x14ac:dyDescent="0.25">
      <c r="B6" s="43" t="s">
        <v>54</v>
      </c>
      <c r="C6" s="32">
        <v>47581</v>
      </c>
      <c r="D6" s="37">
        <v>4</v>
      </c>
      <c r="E6" s="34" t="s">
        <v>56</v>
      </c>
      <c r="F6" s="58">
        <v>10</v>
      </c>
      <c r="G6" s="143"/>
      <c r="H6" s="146">
        <f t="shared" si="0"/>
        <v>0</v>
      </c>
      <c r="I6" s="169"/>
      <c r="J6" s="175"/>
      <c r="K6" s="178"/>
      <c r="L6" s="169"/>
      <c r="M6" s="157"/>
      <c r="N6" s="172"/>
      <c r="O6" s="28">
        <v>45230</v>
      </c>
      <c r="P6" s="55" t="s">
        <v>86</v>
      </c>
      <c r="Q6" s="2">
        <v>1</v>
      </c>
      <c r="R6" s="128"/>
      <c r="S6" s="102">
        <f t="shared" si="1"/>
        <v>0</v>
      </c>
      <c r="T6" s="48">
        <v>44519</v>
      </c>
      <c r="U6" s="49" t="s">
        <v>89</v>
      </c>
      <c r="V6" s="50">
        <v>1</v>
      </c>
      <c r="W6" s="125"/>
      <c r="X6" s="102">
        <f t="shared" si="2"/>
        <v>0</v>
      </c>
    </row>
    <row r="7" spans="2:24" ht="15.75" thickBot="1" x14ac:dyDescent="0.3">
      <c r="B7" s="44" t="s">
        <v>53</v>
      </c>
      <c r="C7" s="33" t="s">
        <v>48</v>
      </c>
      <c r="D7" s="38">
        <v>4</v>
      </c>
      <c r="E7" s="35" t="s">
        <v>57</v>
      </c>
      <c r="F7" s="59">
        <v>10</v>
      </c>
      <c r="G7" s="144"/>
      <c r="H7" s="147">
        <f t="shared" ref="H7" si="3">F7*G7</f>
        <v>0</v>
      </c>
      <c r="I7" s="170"/>
      <c r="J7" s="176"/>
      <c r="K7" s="179"/>
      <c r="L7" s="170"/>
      <c r="M7" s="158"/>
      <c r="N7" s="173"/>
      <c r="O7" s="29">
        <v>45230</v>
      </c>
      <c r="P7" s="56" t="s">
        <v>87</v>
      </c>
      <c r="Q7" s="26">
        <v>1</v>
      </c>
      <c r="R7" s="130"/>
      <c r="S7" s="103">
        <f t="shared" ref="S7" si="4">Q7*R7</f>
        <v>0</v>
      </c>
      <c r="T7" s="51">
        <v>44520</v>
      </c>
      <c r="U7" s="52" t="s">
        <v>90</v>
      </c>
      <c r="V7" s="53">
        <v>1</v>
      </c>
      <c r="W7" s="126"/>
      <c r="X7" s="103">
        <f t="shared" ref="X7" si="5">V7*W7</f>
        <v>0</v>
      </c>
    </row>
    <row r="8" spans="2:24" ht="15.75" thickBot="1" x14ac:dyDescent="0.3">
      <c r="H8" s="118">
        <f>SUM(H4:H7)</f>
        <v>0</v>
      </c>
      <c r="K8" s="104">
        <f>SUM(K4:K7)</f>
        <v>0</v>
      </c>
      <c r="N8" s="104">
        <f>SUM(N4:N7)</f>
        <v>0</v>
      </c>
      <c r="R8" s="123"/>
      <c r="S8" s="118">
        <f>SUM(S4:S7)</f>
        <v>0</v>
      </c>
      <c r="W8" s="123"/>
      <c r="X8" s="118">
        <f>SUM(X4:X7)</f>
        <v>0</v>
      </c>
    </row>
    <row r="9" spans="2:24" ht="15.75" thickBot="1" x14ac:dyDescent="0.3">
      <c r="B9" s="41"/>
      <c r="F9" s="40"/>
      <c r="L9" s="40"/>
      <c r="P9" s="39"/>
    </row>
    <row r="10" spans="2:24" ht="15.75" thickBot="1" x14ac:dyDescent="0.3">
      <c r="E10" s="139" t="s">
        <v>62</v>
      </c>
      <c r="F10" s="141">
        <f>H8+K8+N8+S8+X8</f>
        <v>0</v>
      </c>
    </row>
  </sheetData>
  <mergeCells count="12">
    <mergeCell ref="M4:M7"/>
    <mergeCell ref="N4:N7"/>
    <mergeCell ref="L4:L7"/>
    <mergeCell ref="I4:I7"/>
    <mergeCell ref="J4:J7"/>
    <mergeCell ref="K4:K7"/>
    <mergeCell ref="T2:X2"/>
    <mergeCell ref="L2:N2"/>
    <mergeCell ref="B2:E2"/>
    <mergeCell ref="F2:H2"/>
    <mergeCell ref="I2:K2"/>
    <mergeCell ref="O2:S2"/>
  </mergeCells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A3F5AA609A9A746BE41AB35A70FF57D" ma:contentTypeVersion="10" ma:contentTypeDescription="Umožňuje vytvoriť nový dokument." ma:contentTypeScope="" ma:versionID="d713bea5e75e3fa3225263de592414f9">
  <xsd:schema xmlns:xsd="http://www.w3.org/2001/XMLSchema" xmlns:xs="http://www.w3.org/2001/XMLSchema" xmlns:p="http://schemas.microsoft.com/office/2006/metadata/properties" xmlns:ns2="efb84e91-7284-4238-8333-85dd15e132d7" targetNamespace="http://schemas.microsoft.com/office/2006/metadata/properties" ma:root="true" ma:fieldsID="260cc8d95919e4cfeac549feff007d98" ns2:_="">
    <xsd:import namespace="efb84e91-7284-4238-8333-85dd15e132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84e91-7284-4238-8333-85dd15e132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fd617f2e-17d7-4761-8b3a-e3151ce4d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b84e91-7284-4238-8333-85dd15e132d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1BD3F3-5EE7-4F17-8DE2-F3B67BE3A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b84e91-7284-4238-8333-85dd15e132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B2B9D7-6D82-4CE4-B62C-71577B5750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5ED15B-55B1-4F05-A2B9-FB9197522D89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efb84e91-7284-4238-8333-85dd15e132d7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Závod Bratislava</vt:lpstr>
      <vt:lpstr>Závod Košice</vt:lpstr>
      <vt:lpstr>Závod Žilina</vt:lpstr>
      <vt:lpstr>Závod Zvolen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Kretovičová Mária</dc:creator>
  <cp:keywords/>
  <dc:description/>
  <cp:lastModifiedBy>Kretovičová Mária</cp:lastModifiedBy>
  <cp:revision/>
  <dcterms:created xsi:type="dcterms:W3CDTF">2026-03-02T12:42:52Z</dcterms:created>
  <dcterms:modified xsi:type="dcterms:W3CDTF">2026-05-26T09:16:49Z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0x0101007A3F5AA609A9A746BE41AB35A70FF57D</vt:lpwstr>
  </property>
  <property fmtid="{D5CDD505-2E9C-101B-9397-08002B2CF9AE}" pid="3" name="MediaServiceImageTags">
    <vt:lpwstr/>
  </property>
</Properties>
</file>