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checkCompatibility="1"/>
  <mc:AlternateContent xmlns:mc="http://schemas.openxmlformats.org/markup-compatibility/2006">
    <mc:Choice Requires="x15">
      <x15ac:absPath xmlns:x15ac="http://schemas.microsoft.com/office/spreadsheetml/2010/11/ac" url="D:\011-Projekty\007-Teplárne\TP_MT\P1030-23-476-Prekládka diaľkového ovládania rozvádzača\Čistopis\REV_00\06_VV\"/>
    </mc:Choice>
  </mc:AlternateContent>
  <xr:revisionPtr revIDLastSave="0" documentId="13_ncr:1_{87FBCBC5-EFF1-40AE-A402-33C5696AD267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Titulka" sheetId="6" r:id="rId1"/>
    <sheet name="Rekapitulácia stavby" sheetId="1" r:id="rId2"/>
    <sheet name="PS-12 - R6kV -R25, R251, ..." sheetId="2" r:id="rId3"/>
    <sheet name="PS-30 - PS30-Riadiaci a i..." sheetId="3" r:id="rId4"/>
    <sheet name="PS-50 - PS50-rozvodňa 0,4..." sheetId="4" r:id="rId5"/>
    <sheet name="SO-100 - Likvidácia odpad..." sheetId="5" r:id="rId6"/>
  </sheets>
  <definedNames>
    <definedName name="_xlnm._FilterDatabase" localSheetId="2" hidden="1">'PS-12 - R6kV -R25, R251, ...'!$C$131:$K$168</definedName>
    <definedName name="_xlnm._FilterDatabase" localSheetId="3" hidden="1">'PS-30 - PS30-Riadiaci a i...'!$C$133:$K$210</definedName>
    <definedName name="_xlnm._FilterDatabase" localSheetId="4" hidden="1">'PS-50 - PS50-rozvodňa 0,4...'!$C$131:$K$163</definedName>
    <definedName name="_xlnm._FilterDatabase" localSheetId="5" hidden="1">'SO-100 - Likvidácia odpad...'!$C$129:$K$142</definedName>
    <definedName name="_xlnm.Print_Titles" localSheetId="2">'PS-12 - R6kV -R25, R251, ...'!$131:$131</definedName>
    <definedName name="_xlnm.Print_Titles" localSheetId="3">'PS-30 - PS30-Riadiaci a i...'!$133:$133</definedName>
    <definedName name="_xlnm.Print_Titles" localSheetId="4">'PS-50 - PS50-rozvodňa 0,4...'!$131:$131</definedName>
    <definedName name="_xlnm.Print_Titles" localSheetId="1">'Rekapitulácia stavby'!$92:$92</definedName>
    <definedName name="_xlnm.Print_Titles" localSheetId="5">'SO-100 - Likvidácia odpad...'!$129:$129</definedName>
    <definedName name="_xlnm.Print_Area" localSheetId="2">'PS-12 - R6kV -R25, R251, ...'!$C$4:$J$76,'PS-12 - R6kV -R25, R251, ...'!$C$82:$J$113,'PS-12 - R6kV -R25, R251, ...'!$C$119:$J$168</definedName>
    <definedName name="_xlnm.Print_Area" localSheetId="3">'PS-30 - PS30-Riadiaci a i...'!$C$4:$J$76,'PS-30 - PS30-Riadiaci a i...'!$C$82:$J$115,'PS-30 - PS30-Riadiaci a i...'!$C$121:$J$210</definedName>
    <definedName name="_xlnm.Print_Area" localSheetId="4">'PS-50 - PS50-rozvodňa 0,4...'!$C$4:$J$76,'PS-50 - PS50-rozvodňa 0,4...'!$C$82:$J$113,'PS-50 - PS50-rozvodňa 0,4...'!$C$119:$J$163</definedName>
    <definedName name="_xlnm.Print_Area" localSheetId="1">'Rekapitulácia stavby'!$D$4:$AO$76,'Rekapitulácia stavby'!$C$82:$AQ$99</definedName>
    <definedName name="_xlnm.Print_Area" localSheetId="5">'SO-100 - Likvidácia odpad...'!$C$4:$J$76,'SO-100 - Likvidácia odpad...'!$C$82:$J$111,'SO-100 - Likvidácia odpad...'!$C$117:$J$142</definedName>
    <definedName name="_xlnm.Print_Area" localSheetId="0">Titulka!$A$1:$C$45</definedName>
  </definedNames>
  <calcPr calcId="181029"/>
</workbook>
</file>

<file path=xl/calcChain.xml><?xml version="1.0" encoding="utf-8"?>
<calcChain xmlns="http://schemas.openxmlformats.org/spreadsheetml/2006/main">
  <c r="J39" i="5" l="1"/>
  <c r="J38" i="5"/>
  <c r="AY98" i="1"/>
  <c r="J37" i="5"/>
  <c r="AX98" i="1"/>
  <c r="BI142" i="5"/>
  <c r="BH142" i="5"/>
  <c r="BG142" i="5"/>
  <c r="BE142" i="5"/>
  <c r="T142" i="5"/>
  <c r="R142" i="5"/>
  <c r="P142" i="5"/>
  <c r="BI141" i="5"/>
  <c r="BH141" i="5"/>
  <c r="BG141" i="5"/>
  <c r="BE141" i="5"/>
  <c r="T141" i="5"/>
  <c r="R141" i="5"/>
  <c r="P141" i="5"/>
  <c r="BI140" i="5"/>
  <c r="BH140" i="5"/>
  <c r="BG140" i="5"/>
  <c r="BE140" i="5"/>
  <c r="T140" i="5"/>
  <c r="R140" i="5"/>
  <c r="P140" i="5"/>
  <c r="BI139" i="5"/>
  <c r="BH139" i="5"/>
  <c r="BG139" i="5"/>
  <c r="BE139" i="5"/>
  <c r="T139" i="5"/>
  <c r="R139" i="5"/>
  <c r="P139" i="5"/>
  <c r="BI138" i="5"/>
  <c r="BH138" i="5"/>
  <c r="BG138" i="5"/>
  <c r="BE138" i="5"/>
  <c r="T138" i="5"/>
  <c r="R138" i="5"/>
  <c r="P138" i="5"/>
  <c r="BI136" i="5"/>
  <c r="BH136" i="5"/>
  <c r="BG136" i="5"/>
  <c r="BE136" i="5"/>
  <c r="T136" i="5"/>
  <c r="T135" i="5" s="1"/>
  <c r="R136" i="5"/>
  <c r="R135" i="5" s="1"/>
  <c r="P136" i="5"/>
  <c r="P135" i="5" s="1"/>
  <c r="BI134" i="5"/>
  <c r="BH134" i="5"/>
  <c r="BG134" i="5"/>
  <c r="BE134" i="5"/>
  <c r="T134" i="5"/>
  <c r="R134" i="5"/>
  <c r="P134" i="5"/>
  <c r="BI133" i="5"/>
  <c r="BH133" i="5"/>
  <c r="BG133" i="5"/>
  <c r="BE133" i="5"/>
  <c r="T133" i="5"/>
  <c r="R133" i="5"/>
  <c r="P133" i="5"/>
  <c r="J127" i="5"/>
  <c r="J126" i="5"/>
  <c r="F126" i="5"/>
  <c r="F124" i="5"/>
  <c r="E122" i="5"/>
  <c r="BI109" i="5"/>
  <c r="BH109" i="5"/>
  <c r="BG109" i="5"/>
  <c r="BE109" i="5"/>
  <c r="BI108" i="5"/>
  <c r="BH108" i="5"/>
  <c r="BG108" i="5"/>
  <c r="BF108" i="5"/>
  <c r="BE108" i="5"/>
  <c r="BI107" i="5"/>
  <c r="BH107" i="5"/>
  <c r="BG107" i="5"/>
  <c r="BF107" i="5"/>
  <c r="BE107" i="5"/>
  <c r="BI106" i="5"/>
  <c r="BH106" i="5"/>
  <c r="BG106" i="5"/>
  <c r="BF106" i="5"/>
  <c r="BE106" i="5"/>
  <c r="BI105" i="5"/>
  <c r="BH105" i="5"/>
  <c r="BG105" i="5"/>
  <c r="BF105" i="5"/>
  <c r="BE105" i="5"/>
  <c r="BI104" i="5"/>
  <c r="BH104" i="5"/>
  <c r="BG104" i="5"/>
  <c r="BF104" i="5"/>
  <c r="BE104" i="5"/>
  <c r="J92" i="5"/>
  <c r="J91" i="5"/>
  <c r="F91" i="5"/>
  <c r="F89" i="5"/>
  <c r="E87" i="5"/>
  <c r="J18" i="5"/>
  <c r="E18" i="5"/>
  <c r="F92" i="5" s="1"/>
  <c r="J17" i="5"/>
  <c r="J12" i="5"/>
  <c r="J124" i="5"/>
  <c r="E7" i="5"/>
  <c r="E85" i="5" s="1"/>
  <c r="J39" i="4"/>
  <c r="J38" i="4"/>
  <c r="AY97" i="1" s="1"/>
  <c r="J37" i="4"/>
  <c r="AX97" i="1" s="1"/>
  <c r="BI163" i="4"/>
  <c r="BH163" i="4"/>
  <c r="BG163" i="4"/>
  <c r="BE163" i="4"/>
  <c r="T163" i="4"/>
  <c r="T162" i="4" s="1"/>
  <c r="R163" i="4"/>
  <c r="R162" i="4" s="1"/>
  <c r="P163" i="4"/>
  <c r="P162" i="4"/>
  <c r="BI161" i="4"/>
  <c r="BH161" i="4"/>
  <c r="BG161" i="4"/>
  <c r="BE161" i="4"/>
  <c r="T161" i="4"/>
  <c r="R161" i="4"/>
  <c r="P161" i="4"/>
  <c r="BI160" i="4"/>
  <c r="BH160" i="4"/>
  <c r="BG160" i="4"/>
  <c r="BE160" i="4"/>
  <c r="T160" i="4"/>
  <c r="R160" i="4"/>
  <c r="P160" i="4"/>
  <c r="BI159" i="4"/>
  <c r="BH159" i="4"/>
  <c r="BG159" i="4"/>
  <c r="BE159" i="4"/>
  <c r="T159" i="4"/>
  <c r="R159" i="4"/>
  <c r="P159" i="4"/>
  <c r="BI158" i="4"/>
  <c r="BH158" i="4"/>
  <c r="BG158" i="4"/>
  <c r="BE158" i="4"/>
  <c r="T158" i="4"/>
  <c r="R158" i="4"/>
  <c r="P158" i="4"/>
  <c r="BI157" i="4"/>
  <c r="BH157" i="4"/>
  <c r="BG157" i="4"/>
  <c r="BE157" i="4"/>
  <c r="T157" i="4"/>
  <c r="R157" i="4"/>
  <c r="P157" i="4"/>
  <c r="BI155" i="4"/>
  <c r="BH155" i="4"/>
  <c r="BG155" i="4"/>
  <c r="BE155" i="4"/>
  <c r="T155" i="4"/>
  <c r="R155" i="4"/>
  <c r="P155" i="4"/>
  <c r="BI154" i="4"/>
  <c r="BH154" i="4"/>
  <c r="BG154" i="4"/>
  <c r="BE154" i="4"/>
  <c r="T154" i="4"/>
  <c r="R154" i="4"/>
  <c r="P154" i="4"/>
  <c r="BI153" i="4"/>
  <c r="BH153" i="4"/>
  <c r="BG153" i="4"/>
  <c r="BE153" i="4"/>
  <c r="T153" i="4"/>
  <c r="R153" i="4"/>
  <c r="P153" i="4"/>
  <c r="BI152" i="4"/>
  <c r="BH152" i="4"/>
  <c r="BG152" i="4"/>
  <c r="BE152" i="4"/>
  <c r="T152" i="4"/>
  <c r="R152" i="4"/>
  <c r="P152" i="4"/>
  <c r="BI151" i="4"/>
  <c r="BH151" i="4"/>
  <c r="BG151" i="4"/>
  <c r="BE151" i="4"/>
  <c r="T151" i="4"/>
  <c r="R151" i="4"/>
  <c r="P151" i="4"/>
  <c r="BI150" i="4"/>
  <c r="BH150" i="4"/>
  <c r="BG150" i="4"/>
  <c r="BE150" i="4"/>
  <c r="T150" i="4"/>
  <c r="R150" i="4"/>
  <c r="P150" i="4"/>
  <c r="BI148" i="4"/>
  <c r="BH148" i="4"/>
  <c r="BG148" i="4"/>
  <c r="BE148" i="4"/>
  <c r="T148" i="4"/>
  <c r="R148" i="4"/>
  <c r="P148" i="4"/>
  <c r="BI147" i="4"/>
  <c r="BH147" i="4"/>
  <c r="BG147" i="4"/>
  <c r="BE147" i="4"/>
  <c r="T147" i="4"/>
  <c r="R147" i="4"/>
  <c r="P147" i="4"/>
  <c r="BI146" i="4"/>
  <c r="BH146" i="4"/>
  <c r="BG146" i="4"/>
  <c r="BE146" i="4"/>
  <c r="T146" i="4"/>
  <c r="R146" i="4"/>
  <c r="P146" i="4"/>
  <c r="BI145" i="4"/>
  <c r="BH145" i="4"/>
  <c r="BG145" i="4"/>
  <c r="BE145" i="4"/>
  <c r="T145" i="4"/>
  <c r="R145" i="4"/>
  <c r="P145" i="4"/>
  <c r="BI144" i="4"/>
  <c r="BH144" i="4"/>
  <c r="BG144" i="4"/>
  <c r="BE144" i="4"/>
  <c r="T144" i="4"/>
  <c r="R144" i="4"/>
  <c r="P144" i="4"/>
  <c r="BI143" i="4"/>
  <c r="BH143" i="4"/>
  <c r="BG143" i="4"/>
  <c r="BE143" i="4"/>
  <c r="T143" i="4"/>
  <c r="R143" i="4"/>
  <c r="P143" i="4"/>
  <c r="BI142" i="4"/>
  <c r="BH142" i="4"/>
  <c r="BG142" i="4"/>
  <c r="BE142" i="4"/>
  <c r="T142" i="4"/>
  <c r="R142" i="4"/>
  <c r="P142" i="4"/>
  <c r="BI141" i="4"/>
  <c r="BH141" i="4"/>
  <c r="BG141" i="4"/>
  <c r="BE141" i="4"/>
  <c r="T141" i="4"/>
  <c r="R141" i="4"/>
  <c r="P141" i="4"/>
  <c r="BI140" i="4"/>
  <c r="BH140" i="4"/>
  <c r="BG140" i="4"/>
  <c r="BE140" i="4"/>
  <c r="T140" i="4"/>
  <c r="R140" i="4"/>
  <c r="P140" i="4"/>
  <c r="BI139" i="4"/>
  <c r="BH139" i="4"/>
  <c r="BG139" i="4"/>
  <c r="BE139" i="4"/>
  <c r="T139" i="4"/>
  <c r="R139" i="4"/>
  <c r="P139" i="4"/>
  <c r="BI137" i="4"/>
  <c r="BH137" i="4"/>
  <c r="BG137" i="4"/>
  <c r="BE137" i="4"/>
  <c r="T137" i="4"/>
  <c r="R137" i="4"/>
  <c r="P137" i="4"/>
  <c r="BI136" i="4"/>
  <c r="BH136" i="4"/>
  <c r="BG136" i="4"/>
  <c r="BE136" i="4"/>
  <c r="T136" i="4"/>
  <c r="R136" i="4"/>
  <c r="P136" i="4"/>
  <c r="BI135" i="4"/>
  <c r="BH135" i="4"/>
  <c r="BG135" i="4"/>
  <c r="BE135" i="4"/>
  <c r="T135" i="4"/>
  <c r="R135" i="4"/>
  <c r="P135" i="4"/>
  <c r="J129" i="4"/>
  <c r="J128" i="4"/>
  <c r="F128" i="4"/>
  <c r="F126" i="4"/>
  <c r="E124" i="4"/>
  <c r="BI111" i="4"/>
  <c r="BH111" i="4"/>
  <c r="BG111" i="4"/>
  <c r="BE111" i="4"/>
  <c r="BI110" i="4"/>
  <c r="BH110" i="4"/>
  <c r="BG110" i="4"/>
  <c r="BF110" i="4"/>
  <c r="BE110" i="4"/>
  <c r="BI109" i="4"/>
  <c r="BH109" i="4"/>
  <c r="BG109" i="4"/>
  <c r="BF109" i="4"/>
  <c r="BE109" i="4"/>
  <c r="BI108" i="4"/>
  <c r="BH108" i="4"/>
  <c r="BG108" i="4"/>
  <c r="BF108" i="4"/>
  <c r="BE108" i="4"/>
  <c r="BI107" i="4"/>
  <c r="BH107" i="4"/>
  <c r="BG107" i="4"/>
  <c r="BF107" i="4"/>
  <c r="BE107" i="4"/>
  <c r="BI106" i="4"/>
  <c r="BH106" i="4"/>
  <c r="BG106" i="4"/>
  <c r="BF106" i="4"/>
  <c r="BE106" i="4"/>
  <c r="J92" i="4"/>
  <c r="J91" i="4"/>
  <c r="F91" i="4"/>
  <c r="F89" i="4"/>
  <c r="E87" i="4"/>
  <c r="J18" i="4"/>
  <c r="E18" i="4"/>
  <c r="F129" i="4"/>
  <c r="J17" i="4"/>
  <c r="J12" i="4"/>
  <c r="J89" i="4"/>
  <c r="E7" i="4"/>
  <c r="E122" i="4"/>
  <c r="J39" i="3"/>
  <c r="J38" i="3"/>
  <c r="AY96" i="1"/>
  <c r="J37" i="3"/>
  <c r="AX96" i="1" s="1"/>
  <c r="BI210" i="3"/>
  <c r="BH210" i="3"/>
  <c r="BG210" i="3"/>
  <c r="BE210" i="3"/>
  <c r="T210" i="3"/>
  <c r="T209" i="3"/>
  <c r="R210" i="3"/>
  <c r="R209" i="3" s="1"/>
  <c r="P210" i="3"/>
  <c r="P209" i="3" s="1"/>
  <c r="BI208" i="3"/>
  <c r="BH208" i="3"/>
  <c r="BG208" i="3"/>
  <c r="BE208" i="3"/>
  <c r="T208" i="3"/>
  <c r="R208" i="3"/>
  <c r="P208" i="3"/>
  <c r="BI207" i="3"/>
  <c r="BH207" i="3"/>
  <c r="BG207" i="3"/>
  <c r="BE207" i="3"/>
  <c r="T207" i="3"/>
  <c r="R207" i="3"/>
  <c r="P207" i="3"/>
  <c r="BI206" i="3"/>
  <c r="BH206" i="3"/>
  <c r="BG206" i="3"/>
  <c r="BE206" i="3"/>
  <c r="T206" i="3"/>
  <c r="R206" i="3"/>
  <c r="P206" i="3"/>
  <c r="BI205" i="3"/>
  <c r="BH205" i="3"/>
  <c r="BG205" i="3"/>
  <c r="BE205" i="3"/>
  <c r="T205" i="3"/>
  <c r="R205" i="3"/>
  <c r="P205" i="3"/>
  <c r="BI204" i="3"/>
  <c r="BH204" i="3"/>
  <c r="BG204" i="3"/>
  <c r="BE204" i="3"/>
  <c r="T204" i="3"/>
  <c r="R204" i="3"/>
  <c r="P204" i="3"/>
  <c r="BI203" i="3"/>
  <c r="BH203" i="3"/>
  <c r="BG203" i="3"/>
  <c r="BE203" i="3"/>
  <c r="T203" i="3"/>
  <c r="R203" i="3"/>
  <c r="P203" i="3"/>
  <c r="BI202" i="3"/>
  <c r="BH202" i="3"/>
  <c r="BG202" i="3"/>
  <c r="BE202" i="3"/>
  <c r="T202" i="3"/>
  <c r="R202" i="3"/>
  <c r="P202" i="3"/>
  <c r="BI201" i="3"/>
  <c r="BH201" i="3"/>
  <c r="BG201" i="3"/>
  <c r="BE201" i="3"/>
  <c r="T201" i="3"/>
  <c r="R201" i="3"/>
  <c r="P201" i="3"/>
  <c r="BI200" i="3"/>
  <c r="BH200" i="3"/>
  <c r="BG200" i="3"/>
  <c r="BE200" i="3"/>
  <c r="T200" i="3"/>
  <c r="R200" i="3"/>
  <c r="P200" i="3"/>
  <c r="BI199" i="3"/>
  <c r="BH199" i="3"/>
  <c r="BG199" i="3"/>
  <c r="BE199" i="3"/>
  <c r="T199" i="3"/>
  <c r="R199" i="3"/>
  <c r="P199" i="3"/>
  <c r="BI198" i="3"/>
  <c r="BH198" i="3"/>
  <c r="BG198" i="3"/>
  <c r="BE198" i="3"/>
  <c r="T198" i="3"/>
  <c r="R198" i="3"/>
  <c r="P198" i="3"/>
  <c r="BI196" i="3"/>
  <c r="BH196" i="3"/>
  <c r="BG196" i="3"/>
  <c r="BE196" i="3"/>
  <c r="T196" i="3"/>
  <c r="R196" i="3"/>
  <c r="P196" i="3"/>
  <c r="BI195" i="3"/>
  <c r="BH195" i="3"/>
  <c r="BG195" i="3"/>
  <c r="BE195" i="3"/>
  <c r="T195" i="3"/>
  <c r="R195" i="3"/>
  <c r="P195" i="3"/>
  <c r="BI194" i="3"/>
  <c r="BH194" i="3"/>
  <c r="BG194" i="3"/>
  <c r="BE194" i="3"/>
  <c r="T194" i="3"/>
  <c r="R194" i="3"/>
  <c r="P194" i="3"/>
  <c r="BI193" i="3"/>
  <c r="BH193" i="3"/>
  <c r="BG193" i="3"/>
  <c r="BE193" i="3"/>
  <c r="T193" i="3"/>
  <c r="R193" i="3"/>
  <c r="P193" i="3"/>
  <c r="BI192" i="3"/>
  <c r="BH192" i="3"/>
  <c r="BG192" i="3"/>
  <c r="BE192" i="3"/>
  <c r="T192" i="3"/>
  <c r="R192" i="3"/>
  <c r="P192" i="3"/>
  <c r="BI190" i="3"/>
  <c r="BH190" i="3"/>
  <c r="BG190" i="3"/>
  <c r="BE190" i="3"/>
  <c r="T190" i="3"/>
  <c r="R190" i="3"/>
  <c r="P190" i="3"/>
  <c r="BI189" i="3"/>
  <c r="BH189" i="3"/>
  <c r="BG189" i="3"/>
  <c r="BE189" i="3"/>
  <c r="T189" i="3"/>
  <c r="R189" i="3"/>
  <c r="P189" i="3"/>
  <c r="BI188" i="3"/>
  <c r="BH188" i="3"/>
  <c r="BG188" i="3"/>
  <c r="BE188" i="3"/>
  <c r="T188" i="3"/>
  <c r="R188" i="3"/>
  <c r="P188" i="3"/>
  <c r="BI187" i="3"/>
  <c r="BH187" i="3"/>
  <c r="BG187" i="3"/>
  <c r="BE187" i="3"/>
  <c r="T187" i="3"/>
  <c r="R187" i="3"/>
  <c r="P187" i="3"/>
  <c r="BI186" i="3"/>
  <c r="BH186" i="3"/>
  <c r="BG186" i="3"/>
  <c r="BE186" i="3"/>
  <c r="T186" i="3"/>
  <c r="R186" i="3"/>
  <c r="P186" i="3"/>
  <c r="BI185" i="3"/>
  <c r="BH185" i="3"/>
  <c r="BG185" i="3"/>
  <c r="BE185" i="3"/>
  <c r="T185" i="3"/>
  <c r="R185" i="3"/>
  <c r="P185" i="3"/>
  <c r="BI184" i="3"/>
  <c r="BH184" i="3"/>
  <c r="BG184" i="3"/>
  <c r="BE184" i="3"/>
  <c r="T184" i="3"/>
  <c r="R184" i="3"/>
  <c r="P184" i="3"/>
  <c r="BI183" i="3"/>
  <c r="BH183" i="3"/>
  <c r="BG183" i="3"/>
  <c r="BE183" i="3"/>
  <c r="T183" i="3"/>
  <c r="R183" i="3"/>
  <c r="P183" i="3"/>
  <c r="BI182" i="3"/>
  <c r="BH182" i="3"/>
  <c r="BG182" i="3"/>
  <c r="BE182" i="3"/>
  <c r="T182" i="3"/>
  <c r="R182" i="3"/>
  <c r="P182" i="3"/>
  <c r="BI181" i="3"/>
  <c r="BH181" i="3"/>
  <c r="BG181" i="3"/>
  <c r="BE181" i="3"/>
  <c r="T181" i="3"/>
  <c r="R181" i="3"/>
  <c r="P181" i="3"/>
  <c r="BI180" i="3"/>
  <c r="BH180" i="3"/>
  <c r="BG180" i="3"/>
  <c r="BE180" i="3"/>
  <c r="T180" i="3"/>
  <c r="R180" i="3"/>
  <c r="P180" i="3"/>
  <c r="BI179" i="3"/>
  <c r="BH179" i="3"/>
  <c r="BG179" i="3"/>
  <c r="BE179" i="3"/>
  <c r="T179" i="3"/>
  <c r="R179" i="3"/>
  <c r="P179" i="3"/>
  <c r="BI178" i="3"/>
  <c r="BH178" i="3"/>
  <c r="BG178" i="3"/>
  <c r="BE178" i="3"/>
  <c r="T178" i="3"/>
  <c r="R178" i="3"/>
  <c r="P178" i="3"/>
  <c r="BI177" i="3"/>
  <c r="BH177" i="3"/>
  <c r="BG177" i="3"/>
  <c r="BE177" i="3"/>
  <c r="T177" i="3"/>
  <c r="R177" i="3"/>
  <c r="P177" i="3"/>
  <c r="BI176" i="3"/>
  <c r="BH176" i="3"/>
  <c r="BG176" i="3"/>
  <c r="BE176" i="3"/>
  <c r="T176" i="3"/>
  <c r="R176" i="3"/>
  <c r="P176" i="3"/>
  <c r="BI175" i="3"/>
  <c r="BH175" i="3"/>
  <c r="BG175" i="3"/>
  <c r="BE175" i="3"/>
  <c r="T175" i="3"/>
  <c r="R175" i="3"/>
  <c r="P175" i="3"/>
  <c r="BI174" i="3"/>
  <c r="BH174" i="3"/>
  <c r="BG174" i="3"/>
  <c r="BE174" i="3"/>
  <c r="T174" i="3"/>
  <c r="R174" i="3"/>
  <c r="P174" i="3"/>
  <c r="BI173" i="3"/>
  <c r="BH173" i="3"/>
  <c r="BG173" i="3"/>
  <c r="BE173" i="3"/>
  <c r="T173" i="3"/>
  <c r="R173" i="3"/>
  <c r="P173" i="3"/>
  <c r="BI171" i="3"/>
  <c r="BH171" i="3"/>
  <c r="BG171" i="3"/>
  <c r="BE171" i="3"/>
  <c r="T171" i="3"/>
  <c r="R171" i="3"/>
  <c r="P171" i="3"/>
  <c r="BI170" i="3"/>
  <c r="BH170" i="3"/>
  <c r="BG170" i="3"/>
  <c r="BE170" i="3"/>
  <c r="T170" i="3"/>
  <c r="R170" i="3"/>
  <c r="P170" i="3"/>
  <c r="BI169" i="3"/>
  <c r="BH169" i="3"/>
  <c r="BG169" i="3"/>
  <c r="BE169" i="3"/>
  <c r="T169" i="3"/>
  <c r="R169" i="3"/>
  <c r="P169" i="3"/>
  <c r="BI168" i="3"/>
  <c r="BH168" i="3"/>
  <c r="BG168" i="3"/>
  <c r="BE168" i="3"/>
  <c r="T168" i="3"/>
  <c r="R168" i="3"/>
  <c r="P168" i="3"/>
  <c r="BI167" i="3"/>
  <c r="BH167" i="3"/>
  <c r="BG167" i="3"/>
  <c r="BE167" i="3"/>
  <c r="T167" i="3"/>
  <c r="R167" i="3"/>
  <c r="P167" i="3"/>
  <c r="BI166" i="3"/>
  <c r="BH166" i="3"/>
  <c r="BG166" i="3"/>
  <c r="BE166" i="3"/>
  <c r="T166" i="3"/>
  <c r="R166" i="3"/>
  <c r="P166" i="3"/>
  <c r="BI165" i="3"/>
  <c r="BH165" i="3"/>
  <c r="BG165" i="3"/>
  <c r="BE165" i="3"/>
  <c r="T165" i="3"/>
  <c r="R165" i="3"/>
  <c r="P165" i="3"/>
  <c r="BI164" i="3"/>
  <c r="BH164" i="3"/>
  <c r="BG164" i="3"/>
  <c r="BE164" i="3"/>
  <c r="T164" i="3"/>
  <c r="R164" i="3"/>
  <c r="P164" i="3"/>
  <c r="BI163" i="3"/>
  <c r="BH163" i="3"/>
  <c r="BG163" i="3"/>
  <c r="BE163" i="3"/>
  <c r="T163" i="3"/>
  <c r="R163" i="3"/>
  <c r="P163" i="3"/>
  <c r="BI162" i="3"/>
  <c r="BH162" i="3"/>
  <c r="BG162" i="3"/>
  <c r="BE162" i="3"/>
  <c r="T162" i="3"/>
  <c r="R162" i="3"/>
  <c r="P162" i="3"/>
  <c r="BI161" i="3"/>
  <c r="BH161" i="3"/>
  <c r="BG161" i="3"/>
  <c r="BE161" i="3"/>
  <c r="T161" i="3"/>
  <c r="R161" i="3"/>
  <c r="P161" i="3"/>
  <c r="BI160" i="3"/>
  <c r="BH160" i="3"/>
  <c r="BG160" i="3"/>
  <c r="BE160" i="3"/>
  <c r="T160" i="3"/>
  <c r="R160" i="3"/>
  <c r="P160" i="3"/>
  <c r="BI159" i="3"/>
  <c r="BH159" i="3"/>
  <c r="BG159" i="3"/>
  <c r="BE159" i="3"/>
  <c r="T159" i="3"/>
  <c r="R159" i="3"/>
  <c r="P159" i="3"/>
  <c r="BI158" i="3"/>
  <c r="BH158" i="3"/>
  <c r="BG158" i="3"/>
  <c r="BE158" i="3"/>
  <c r="T158" i="3"/>
  <c r="R158" i="3"/>
  <c r="P158" i="3"/>
  <c r="BI157" i="3"/>
  <c r="BH157" i="3"/>
  <c r="BG157" i="3"/>
  <c r="BE157" i="3"/>
  <c r="T157" i="3"/>
  <c r="R157" i="3"/>
  <c r="P157" i="3"/>
  <c r="BI156" i="3"/>
  <c r="BH156" i="3"/>
  <c r="BG156" i="3"/>
  <c r="BE156" i="3"/>
  <c r="T156" i="3"/>
  <c r="R156" i="3"/>
  <c r="P156" i="3"/>
  <c r="BI155" i="3"/>
  <c r="BH155" i="3"/>
  <c r="BG155" i="3"/>
  <c r="BE155" i="3"/>
  <c r="T155" i="3"/>
  <c r="R155" i="3"/>
  <c r="P155" i="3"/>
  <c r="BI154" i="3"/>
  <c r="BH154" i="3"/>
  <c r="BG154" i="3"/>
  <c r="BE154" i="3"/>
  <c r="T154" i="3"/>
  <c r="R154" i="3"/>
  <c r="P154" i="3"/>
  <c r="BI153" i="3"/>
  <c r="BH153" i="3"/>
  <c r="BG153" i="3"/>
  <c r="BE153" i="3"/>
  <c r="T153" i="3"/>
  <c r="R153" i="3"/>
  <c r="P153" i="3"/>
  <c r="BI152" i="3"/>
  <c r="BH152" i="3"/>
  <c r="BG152" i="3"/>
  <c r="BE152" i="3"/>
  <c r="T152" i="3"/>
  <c r="R152" i="3"/>
  <c r="P152" i="3"/>
  <c r="BI151" i="3"/>
  <c r="BH151" i="3"/>
  <c r="BG151" i="3"/>
  <c r="BE151" i="3"/>
  <c r="T151" i="3"/>
  <c r="R151" i="3"/>
  <c r="P151" i="3"/>
  <c r="BI149" i="3"/>
  <c r="BH149" i="3"/>
  <c r="BG149" i="3"/>
  <c r="BE149" i="3"/>
  <c r="T149" i="3"/>
  <c r="T148" i="3"/>
  <c r="R149" i="3"/>
  <c r="R148" i="3"/>
  <c r="P149" i="3"/>
  <c r="P148" i="3" s="1"/>
  <c r="BI147" i="3"/>
  <c r="BH147" i="3"/>
  <c r="BG147" i="3"/>
  <c r="BE147" i="3"/>
  <c r="T147" i="3"/>
  <c r="R147" i="3"/>
  <c r="P147" i="3"/>
  <c r="BI146" i="3"/>
  <c r="BH146" i="3"/>
  <c r="BG146" i="3"/>
  <c r="BE146" i="3"/>
  <c r="T146" i="3"/>
  <c r="R146" i="3"/>
  <c r="P146" i="3"/>
  <c r="BI145" i="3"/>
  <c r="BH145" i="3"/>
  <c r="BG145" i="3"/>
  <c r="BE145" i="3"/>
  <c r="T145" i="3"/>
  <c r="R145" i="3"/>
  <c r="P145" i="3"/>
  <c r="BI144" i="3"/>
  <c r="BH144" i="3"/>
  <c r="BG144" i="3"/>
  <c r="BE144" i="3"/>
  <c r="T144" i="3"/>
  <c r="R144" i="3"/>
  <c r="P144" i="3"/>
  <c r="BI143" i="3"/>
  <c r="BH143" i="3"/>
  <c r="BG143" i="3"/>
  <c r="BE143" i="3"/>
  <c r="T143" i="3"/>
  <c r="R143" i="3"/>
  <c r="P143" i="3"/>
  <c r="BI142" i="3"/>
  <c r="BH142" i="3"/>
  <c r="BG142" i="3"/>
  <c r="BE142" i="3"/>
  <c r="T142" i="3"/>
  <c r="R142" i="3"/>
  <c r="P142" i="3"/>
  <c r="BI141" i="3"/>
  <c r="BH141" i="3"/>
  <c r="BG141" i="3"/>
  <c r="BE141" i="3"/>
  <c r="T141" i="3"/>
  <c r="R141" i="3"/>
  <c r="P141" i="3"/>
  <c r="BI140" i="3"/>
  <c r="BH140" i="3"/>
  <c r="BG140" i="3"/>
  <c r="BE140" i="3"/>
  <c r="T140" i="3"/>
  <c r="R140" i="3"/>
  <c r="P140" i="3"/>
  <c r="BI139" i="3"/>
  <c r="BH139" i="3"/>
  <c r="BG139" i="3"/>
  <c r="BE139" i="3"/>
  <c r="T139" i="3"/>
  <c r="R139" i="3"/>
  <c r="P139" i="3"/>
  <c r="BI138" i="3"/>
  <c r="BH138" i="3"/>
  <c r="BG138" i="3"/>
  <c r="BE138" i="3"/>
  <c r="T138" i="3"/>
  <c r="R138" i="3"/>
  <c r="P138" i="3"/>
  <c r="BI137" i="3"/>
  <c r="BH137" i="3"/>
  <c r="BG137" i="3"/>
  <c r="BE137" i="3"/>
  <c r="T137" i="3"/>
  <c r="R137" i="3"/>
  <c r="P137" i="3"/>
  <c r="J131" i="3"/>
  <c r="J130" i="3"/>
  <c r="F130" i="3"/>
  <c r="F128" i="3"/>
  <c r="E126" i="3"/>
  <c r="BI113" i="3"/>
  <c r="BH113" i="3"/>
  <c r="BG113" i="3"/>
  <c r="BE113" i="3"/>
  <c r="BI112" i="3"/>
  <c r="BH112" i="3"/>
  <c r="BG112" i="3"/>
  <c r="BF112" i="3"/>
  <c r="BE112" i="3"/>
  <c r="BI111" i="3"/>
  <c r="BH111" i="3"/>
  <c r="BG111" i="3"/>
  <c r="BF111" i="3"/>
  <c r="BE111" i="3"/>
  <c r="BI110" i="3"/>
  <c r="BH110" i="3"/>
  <c r="BG110" i="3"/>
  <c r="BF110" i="3"/>
  <c r="BE110" i="3"/>
  <c r="BI109" i="3"/>
  <c r="BH109" i="3"/>
  <c r="BG109" i="3"/>
  <c r="BF109" i="3"/>
  <c r="BE109" i="3"/>
  <c r="BI108" i="3"/>
  <c r="BH108" i="3"/>
  <c r="BG108" i="3"/>
  <c r="BF108" i="3"/>
  <c r="BE108" i="3"/>
  <c r="J92" i="3"/>
  <c r="J91" i="3"/>
  <c r="F91" i="3"/>
  <c r="F89" i="3"/>
  <c r="E87" i="3"/>
  <c r="J18" i="3"/>
  <c r="E18" i="3"/>
  <c r="F131" i="3"/>
  <c r="J17" i="3"/>
  <c r="J12" i="3"/>
  <c r="J89" i="3"/>
  <c r="E7" i="3"/>
  <c r="E124" i="3"/>
  <c r="J39" i="2"/>
  <c r="J38" i="2"/>
  <c r="AY95" i="1"/>
  <c r="J37" i="2"/>
  <c r="AX95" i="1"/>
  <c r="BI168" i="2"/>
  <c r="BH168" i="2"/>
  <c r="BG168" i="2"/>
  <c r="BE168" i="2"/>
  <c r="T168" i="2"/>
  <c r="T167" i="2"/>
  <c r="R168" i="2"/>
  <c r="R167" i="2"/>
  <c r="P168" i="2"/>
  <c r="P167" i="2" s="1"/>
  <c r="BI166" i="2"/>
  <c r="BH166" i="2"/>
  <c r="BG166" i="2"/>
  <c r="BE166" i="2"/>
  <c r="T166" i="2"/>
  <c r="R166" i="2"/>
  <c r="P166" i="2"/>
  <c r="BI165" i="2"/>
  <c r="BH165" i="2"/>
  <c r="BG165" i="2"/>
  <c r="BE165" i="2"/>
  <c r="T165" i="2"/>
  <c r="R165" i="2"/>
  <c r="P165" i="2"/>
  <c r="BI164" i="2"/>
  <c r="BH164" i="2"/>
  <c r="BG164" i="2"/>
  <c r="BE164" i="2"/>
  <c r="T164" i="2"/>
  <c r="R164" i="2"/>
  <c r="P164" i="2"/>
  <c r="BI163" i="2"/>
  <c r="BH163" i="2"/>
  <c r="BG163" i="2"/>
  <c r="BE163" i="2"/>
  <c r="T163" i="2"/>
  <c r="R163" i="2"/>
  <c r="P163" i="2"/>
  <c r="BI162" i="2"/>
  <c r="BH162" i="2"/>
  <c r="BG162" i="2"/>
  <c r="BE162" i="2"/>
  <c r="T162" i="2"/>
  <c r="R162" i="2"/>
  <c r="P162" i="2"/>
  <c r="BI160" i="2"/>
  <c r="BH160" i="2"/>
  <c r="BG160" i="2"/>
  <c r="BE160" i="2"/>
  <c r="T160" i="2"/>
  <c r="R160" i="2"/>
  <c r="P160" i="2"/>
  <c r="BI159" i="2"/>
  <c r="BH159" i="2"/>
  <c r="BG159" i="2"/>
  <c r="BE159" i="2"/>
  <c r="T159" i="2"/>
  <c r="R159" i="2"/>
  <c r="P159" i="2"/>
  <c r="BI158" i="2"/>
  <c r="BH158" i="2"/>
  <c r="BG158" i="2"/>
  <c r="BE158" i="2"/>
  <c r="T158" i="2"/>
  <c r="R158" i="2"/>
  <c r="P158" i="2"/>
  <c r="BI157" i="2"/>
  <c r="BH157" i="2"/>
  <c r="BG157" i="2"/>
  <c r="BE157" i="2"/>
  <c r="T157" i="2"/>
  <c r="R157" i="2"/>
  <c r="P157" i="2"/>
  <c r="BI156" i="2"/>
  <c r="BH156" i="2"/>
  <c r="BG156" i="2"/>
  <c r="BE156" i="2"/>
  <c r="T156" i="2"/>
  <c r="R156" i="2"/>
  <c r="P156" i="2"/>
  <c r="BI155" i="2"/>
  <c r="BH155" i="2"/>
  <c r="BG155" i="2"/>
  <c r="BE155" i="2"/>
  <c r="T155" i="2"/>
  <c r="R155" i="2"/>
  <c r="P155" i="2"/>
  <c r="BI153" i="2"/>
  <c r="BH153" i="2"/>
  <c r="BG153" i="2"/>
  <c r="BE153" i="2"/>
  <c r="T153" i="2"/>
  <c r="R153" i="2"/>
  <c r="P153" i="2"/>
  <c r="BI152" i="2"/>
  <c r="BH152" i="2"/>
  <c r="BG152" i="2"/>
  <c r="BE152" i="2"/>
  <c r="T152" i="2"/>
  <c r="R152" i="2"/>
  <c r="P152" i="2"/>
  <c r="BI151" i="2"/>
  <c r="BH151" i="2"/>
  <c r="BG151" i="2"/>
  <c r="BE151" i="2"/>
  <c r="T151" i="2"/>
  <c r="R151" i="2"/>
  <c r="P151" i="2"/>
  <c r="BI150" i="2"/>
  <c r="BH150" i="2"/>
  <c r="BG150" i="2"/>
  <c r="BE150" i="2"/>
  <c r="T150" i="2"/>
  <c r="R150" i="2"/>
  <c r="P150" i="2"/>
  <c r="BI149" i="2"/>
  <c r="BH149" i="2"/>
  <c r="BG149" i="2"/>
  <c r="BE149" i="2"/>
  <c r="T149" i="2"/>
  <c r="R149" i="2"/>
  <c r="P149" i="2"/>
  <c r="BI148" i="2"/>
  <c r="BH148" i="2"/>
  <c r="BG148" i="2"/>
  <c r="BE148" i="2"/>
  <c r="T148" i="2"/>
  <c r="R148" i="2"/>
  <c r="P148" i="2"/>
  <c r="BI147" i="2"/>
  <c r="BH147" i="2"/>
  <c r="BG147" i="2"/>
  <c r="BE147" i="2"/>
  <c r="T147" i="2"/>
  <c r="R147" i="2"/>
  <c r="P147" i="2"/>
  <c r="BI146" i="2"/>
  <c r="BH146" i="2"/>
  <c r="BG146" i="2"/>
  <c r="BE146" i="2"/>
  <c r="T146" i="2"/>
  <c r="R146" i="2"/>
  <c r="P146" i="2"/>
  <c r="BI145" i="2"/>
  <c r="BH145" i="2"/>
  <c r="BG145" i="2"/>
  <c r="BE145" i="2"/>
  <c r="T145" i="2"/>
  <c r="R145" i="2"/>
  <c r="P145" i="2"/>
  <c r="BI144" i="2"/>
  <c r="BH144" i="2"/>
  <c r="BG144" i="2"/>
  <c r="BE144" i="2"/>
  <c r="T144" i="2"/>
  <c r="R144" i="2"/>
  <c r="P144" i="2"/>
  <c r="BI143" i="2"/>
  <c r="BH143" i="2"/>
  <c r="BG143" i="2"/>
  <c r="BE143" i="2"/>
  <c r="T143" i="2"/>
  <c r="R143" i="2"/>
  <c r="P143" i="2"/>
  <c r="BI142" i="2"/>
  <c r="BH142" i="2"/>
  <c r="BG142" i="2"/>
  <c r="BE142" i="2"/>
  <c r="T142" i="2"/>
  <c r="R142" i="2"/>
  <c r="P142" i="2"/>
  <c r="BI141" i="2"/>
  <c r="BH141" i="2"/>
  <c r="BG141" i="2"/>
  <c r="BE141" i="2"/>
  <c r="T141" i="2"/>
  <c r="R141" i="2"/>
  <c r="P141" i="2"/>
  <c r="BI139" i="2"/>
  <c r="BH139" i="2"/>
  <c r="BG139" i="2"/>
  <c r="BE139" i="2"/>
  <c r="T139" i="2"/>
  <c r="R139" i="2"/>
  <c r="P139" i="2"/>
  <c r="BI138" i="2"/>
  <c r="BH138" i="2"/>
  <c r="BG138" i="2"/>
  <c r="BE138" i="2"/>
  <c r="T138" i="2"/>
  <c r="R138" i="2"/>
  <c r="P138" i="2"/>
  <c r="BI137" i="2"/>
  <c r="BH137" i="2"/>
  <c r="BG137" i="2"/>
  <c r="BE137" i="2"/>
  <c r="T137" i="2"/>
  <c r="R137" i="2"/>
  <c r="P137" i="2"/>
  <c r="BI136" i="2"/>
  <c r="BH136" i="2"/>
  <c r="BG136" i="2"/>
  <c r="BE136" i="2"/>
  <c r="T136" i="2"/>
  <c r="R136" i="2"/>
  <c r="P136" i="2"/>
  <c r="BI135" i="2"/>
  <c r="BH135" i="2"/>
  <c r="BG135" i="2"/>
  <c r="BE135" i="2"/>
  <c r="T135" i="2"/>
  <c r="R135" i="2"/>
  <c r="P135" i="2"/>
  <c r="J129" i="2"/>
  <c r="J128" i="2"/>
  <c r="F128" i="2"/>
  <c r="F126" i="2"/>
  <c r="E124" i="2"/>
  <c r="BI111" i="2"/>
  <c r="BH111" i="2"/>
  <c r="BG111" i="2"/>
  <c r="BE111" i="2"/>
  <c r="BI110" i="2"/>
  <c r="BH110" i="2"/>
  <c r="BG110" i="2"/>
  <c r="BF110" i="2"/>
  <c r="BE110" i="2"/>
  <c r="BI109" i="2"/>
  <c r="BH109" i="2"/>
  <c r="BG109" i="2"/>
  <c r="BF109" i="2"/>
  <c r="BE109" i="2"/>
  <c r="BI108" i="2"/>
  <c r="BH108" i="2"/>
  <c r="BG108" i="2"/>
  <c r="BF108" i="2"/>
  <c r="BE108" i="2"/>
  <c r="BI107" i="2"/>
  <c r="BH107" i="2"/>
  <c r="BG107" i="2"/>
  <c r="BF107" i="2"/>
  <c r="BE107" i="2"/>
  <c r="BI106" i="2"/>
  <c r="BH106" i="2"/>
  <c r="BG106" i="2"/>
  <c r="BF106" i="2"/>
  <c r="BE106" i="2"/>
  <c r="J92" i="2"/>
  <c r="J91" i="2"/>
  <c r="F91" i="2"/>
  <c r="F89" i="2"/>
  <c r="E87" i="2"/>
  <c r="J18" i="2"/>
  <c r="E18" i="2"/>
  <c r="F129" i="2" s="1"/>
  <c r="J17" i="2"/>
  <c r="J12" i="2"/>
  <c r="J89" i="2" s="1"/>
  <c r="E7" i="2"/>
  <c r="E122" i="2" s="1"/>
  <c r="L90" i="1"/>
  <c r="AM90" i="1"/>
  <c r="AM89" i="1"/>
  <c r="L89" i="1"/>
  <c r="AM87" i="1"/>
  <c r="L87" i="1"/>
  <c r="L85" i="1"/>
  <c r="L84" i="1"/>
  <c r="BK166" i="2"/>
  <c r="BK162" i="2"/>
  <c r="BK144" i="2"/>
  <c r="J157" i="2"/>
  <c r="BK145" i="2"/>
  <c r="BK155" i="2"/>
  <c r="BK146" i="2"/>
  <c r="J168" i="2"/>
  <c r="J139" i="2"/>
  <c r="J210" i="3"/>
  <c r="J188" i="3"/>
  <c r="J166" i="3"/>
  <c r="BK208" i="3"/>
  <c r="BK198" i="3"/>
  <c r="BK143" i="3"/>
  <c r="BK205" i="3"/>
  <c r="J178" i="3"/>
  <c r="BK163" i="3"/>
  <c r="J194" i="3"/>
  <c r="BK181" i="3"/>
  <c r="J203" i="3"/>
  <c r="J183" i="3"/>
  <c r="BK152" i="3"/>
  <c r="J200" i="3"/>
  <c r="J190" i="3"/>
  <c r="J185" i="3"/>
  <c r="J151" i="3"/>
  <c r="J170" i="3"/>
  <c r="J153" i="3"/>
  <c r="J142" i="4"/>
  <c r="BK150" i="4"/>
  <c r="BK161" i="4"/>
  <c r="J137" i="4"/>
  <c r="J147" i="4"/>
  <c r="J153" i="4"/>
  <c r="BK144" i="4"/>
  <c r="BK141" i="5"/>
  <c r="BK138" i="5"/>
  <c r="BK195" i="3"/>
  <c r="BK176" i="3"/>
  <c r="BK144" i="3"/>
  <c r="J199" i="3"/>
  <c r="BK164" i="3"/>
  <c r="J140" i="3"/>
  <c r="J204" i="3"/>
  <c r="J175" i="3"/>
  <c r="J157" i="3"/>
  <c r="J145" i="3"/>
  <c r="BK182" i="3"/>
  <c r="BK147" i="3"/>
  <c r="BK180" i="3"/>
  <c r="J147" i="3"/>
  <c r="BK199" i="3"/>
  <c r="BK175" i="3"/>
  <c r="BK207" i="3"/>
  <c r="BK174" i="3"/>
  <c r="BK203" i="3"/>
  <c r="J152" i="3"/>
  <c r="J148" i="4"/>
  <c r="BK155" i="4"/>
  <c r="J157" i="4"/>
  <c r="J150" i="4"/>
  <c r="BK140" i="4"/>
  <c r="BK145" i="4"/>
  <c r="J136" i="4"/>
  <c r="BK141" i="4"/>
  <c r="J165" i="2"/>
  <c r="BK163" i="2"/>
  <c r="BK159" i="2"/>
  <c r="J158" i="2"/>
  <c r="J149" i="2"/>
  <c r="J198" i="3"/>
  <c r="BK164" i="2"/>
  <c r="J162" i="2"/>
  <c r="J147" i="2"/>
  <c r="J156" i="2"/>
  <c r="J137" i="2"/>
  <c r="J148" i="2"/>
  <c r="BK148" i="2"/>
  <c r="BK136" i="2"/>
  <c r="BK200" i="3"/>
  <c r="J192" i="3"/>
  <c r="J177" i="3"/>
  <c r="J154" i="3"/>
  <c r="BK201" i="3"/>
  <c r="BK165" i="3"/>
  <c r="BK158" i="3"/>
  <c r="J206" i="3"/>
  <c r="J186" i="3"/>
  <c r="BK169" i="3"/>
  <c r="BK146" i="3"/>
  <c r="BK184" i="3"/>
  <c r="BK153" i="3"/>
  <c r="J193" i="3"/>
  <c r="J165" i="3"/>
  <c r="BK145" i="3"/>
  <c r="BK194" i="3"/>
  <c r="J187" i="3"/>
  <c r="J144" i="3"/>
  <c r="J168" i="3"/>
  <c r="BK183" i="3"/>
  <c r="J163" i="4"/>
  <c r="J154" i="4"/>
  <c r="J151" i="4"/>
  <c r="BK160" i="4"/>
  <c r="BK157" i="4"/>
  <c r="J155" i="4"/>
  <c r="BK152" i="4"/>
  <c r="J138" i="5"/>
  <c r="J133" i="5"/>
  <c r="J140" i="5"/>
  <c r="BK165" i="2"/>
  <c r="BK160" i="2"/>
  <c r="J142" i="2"/>
  <c r="BK149" i="2"/>
  <c r="BK210" i="3"/>
  <c r="J163" i="3"/>
  <c r="BK192" i="3"/>
  <c r="J169" i="3"/>
  <c r="J156" i="3"/>
  <c r="J196" i="3"/>
  <c r="BK155" i="3"/>
  <c r="J179" i="3"/>
  <c r="J149" i="3"/>
  <c r="J171" i="3"/>
  <c r="BK154" i="3"/>
  <c r="BK154" i="4"/>
  <c r="J160" i="4"/>
  <c r="BK139" i="4"/>
  <c r="J140" i="4"/>
  <c r="J146" i="4"/>
  <c r="BK147" i="4"/>
  <c r="BK153" i="4"/>
  <c r="J142" i="5"/>
  <c r="J141" i="5"/>
  <c r="BK168" i="2"/>
  <c r="J164" i="2"/>
  <c r="J159" i="2"/>
  <c r="J155" i="2"/>
  <c r="J141" i="2"/>
  <c r="BK138" i="2"/>
  <c r="BK151" i="2"/>
  <c r="BK142" i="2"/>
  <c r="J138" i="2"/>
  <c r="BK152" i="2"/>
  <c r="BK157" i="2"/>
  <c r="BK150" i="2"/>
  <c r="J145" i="2"/>
  <c r="J146" i="2"/>
  <c r="BK143" i="2"/>
  <c r="J135" i="2"/>
  <c r="BK196" i="3"/>
  <c r="J181" i="3"/>
  <c r="BK167" i="3"/>
  <c r="BK142" i="3"/>
  <c r="BK166" i="3"/>
  <c r="J160" i="3"/>
  <c r="J208" i="3"/>
  <c r="J202" i="3"/>
  <c r="J184" i="3"/>
  <c r="BK171" i="3"/>
  <c r="BK149" i="3"/>
  <c r="BK140" i="3"/>
  <c r="BK188" i="3"/>
  <c r="BK151" i="3"/>
  <c r="BK187" i="3"/>
  <c r="J159" i="3"/>
  <c r="J141" i="3"/>
  <c r="J195" i="3"/>
  <c r="BK173" i="3"/>
  <c r="BK202" i="3"/>
  <c r="J143" i="3"/>
  <c r="J162" i="3"/>
  <c r="J143" i="4"/>
  <c r="J159" i="4"/>
  <c r="BK163" i="4"/>
  <c r="BK158" i="4"/>
  <c r="J152" i="4"/>
  <c r="BK159" i="4"/>
  <c r="BK146" i="4"/>
  <c r="J136" i="5"/>
  <c r="BK140" i="5"/>
  <c r="BK136" i="5"/>
  <c r="J166" i="2"/>
  <c r="J163" i="2"/>
  <c r="BK158" i="2"/>
  <c r="BK147" i="2"/>
  <c r="BK156" i="2"/>
  <c r="J153" i="2"/>
  <c r="J152" i="2"/>
  <c r="J144" i="2"/>
  <c r="BK139" i="2"/>
  <c r="J136" i="2"/>
  <c r="BK135" i="2"/>
  <c r="AS94" i="1"/>
  <c r="BK160" i="3"/>
  <c r="BK206" i="3"/>
  <c r="J167" i="3"/>
  <c r="J164" i="3"/>
  <c r="J142" i="3"/>
  <c r="J201" i="3"/>
  <c r="J180" i="3"/>
  <c r="J174" i="3"/>
  <c r="J155" i="3"/>
  <c r="BK190" i="3"/>
  <c r="J158" i="3"/>
  <c r="J138" i="3"/>
  <c r="BK185" i="3"/>
  <c r="BK157" i="3"/>
  <c r="BK138" i="3"/>
  <c r="BK179" i="3"/>
  <c r="BK204" i="3"/>
  <c r="J173" i="3"/>
  <c r="J137" i="3"/>
  <c r="BK161" i="3"/>
  <c r="BK137" i="3"/>
  <c r="BK137" i="4"/>
  <c r="BK135" i="4"/>
  <c r="BK143" i="4"/>
  <c r="BK148" i="4"/>
  <c r="J139" i="4"/>
  <c r="J144" i="4"/>
  <c r="BK142" i="4"/>
  <c r="J134" i="5"/>
  <c r="BK139" i="5"/>
  <c r="BK133" i="5"/>
  <c r="J160" i="2"/>
  <c r="J150" i="2"/>
  <c r="BK141" i="2"/>
  <c r="BK153" i="2"/>
  <c r="J151" i="2"/>
  <c r="J143" i="2"/>
  <c r="BK137" i="2"/>
  <c r="J205" i="3"/>
  <c r="BK186" i="3"/>
  <c r="BK159" i="3"/>
  <c r="BK168" i="3"/>
  <c r="J161" i="3"/>
  <c r="J207" i="3"/>
  <c r="BK189" i="3"/>
  <c r="BK177" i="3"/>
  <c r="BK141" i="3"/>
  <c r="BK178" i="3"/>
  <c r="J146" i="3"/>
  <c r="J189" i="3"/>
  <c r="BK162" i="3"/>
  <c r="BK139" i="3"/>
  <c r="BK193" i="3"/>
  <c r="J182" i="3"/>
  <c r="J139" i="3"/>
  <c r="BK170" i="3"/>
  <c r="J176" i="3"/>
  <c r="BK156" i="3"/>
  <c r="J161" i="4"/>
  <c r="J158" i="4"/>
  <c r="BK136" i="4"/>
  <c r="J145" i="4"/>
  <c r="BK151" i="4"/>
  <c r="J141" i="4"/>
  <c r="J135" i="4"/>
  <c r="J139" i="5"/>
  <c r="BK142" i="5"/>
  <c r="BK134" i="5"/>
  <c r="T140" i="2" l="1"/>
  <c r="T154" i="2"/>
  <c r="P136" i="3"/>
  <c r="P172" i="3"/>
  <c r="R197" i="3"/>
  <c r="T134" i="4"/>
  <c r="R149" i="4"/>
  <c r="P140" i="2"/>
  <c r="T161" i="2"/>
  <c r="BK150" i="3"/>
  <c r="J150" i="3"/>
  <c r="J100" i="3"/>
  <c r="R172" i="3"/>
  <c r="P191" i="3"/>
  <c r="BK138" i="4"/>
  <c r="J138" i="4"/>
  <c r="J99" i="4" s="1"/>
  <c r="P149" i="4"/>
  <c r="BK134" i="2"/>
  <c r="J134" i="2"/>
  <c r="J98" i="2"/>
  <c r="P154" i="2"/>
  <c r="P150" i="3"/>
  <c r="BK197" i="3"/>
  <c r="J197" i="3" s="1"/>
  <c r="J103" i="3" s="1"/>
  <c r="R134" i="4"/>
  <c r="T149" i="4"/>
  <c r="BK132" i="5"/>
  <c r="J132" i="5" s="1"/>
  <c r="J98" i="5" s="1"/>
  <c r="R134" i="2"/>
  <c r="BK154" i="2"/>
  <c r="J154" i="2"/>
  <c r="J100" i="2"/>
  <c r="P161" i="2"/>
  <c r="R136" i="3"/>
  <c r="T172" i="3"/>
  <c r="R191" i="3"/>
  <c r="R138" i="4"/>
  <c r="R156" i="4"/>
  <c r="BK137" i="5"/>
  <c r="J137" i="5"/>
  <c r="J100" i="5"/>
  <c r="BK140" i="2"/>
  <c r="J140" i="2" s="1"/>
  <c r="J99" i="2" s="1"/>
  <c r="BK161" i="2"/>
  <c r="J161" i="2" s="1"/>
  <c r="J101" i="2" s="1"/>
  <c r="BK136" i="3"/>
  <c r="J136" i="3"/>
  <c r="J98" i="3"/>
  <c r="T150" i="3"/>
  <c r="BK191" i="3"/>
  <c r="BK135" i="3" s="1"/>
  <c r="BK134" i="3" s="1"/>
  <c r="J134" i="3" s="1"/>
  <c r="J96" i="3" s="1"/>
  <c r="J191" i="3"/>
  <c r="J102" i="3" s="1"/>
  <c r="T191" i="3"/>
  <c r="BK134" i="4"/>
  <c r="T138" i="4"/>
  <c r="T156" i="4"/>
  <c r="P132" i="5"/>
  <c r="P131" i="5"/>
  <c r="P130" i="5"/>
  <c r="AU98" i="1" s="1"/>
  <c r="P137" i="5"/>
  <c r="R140" i="2"/>
  <c r="R161" i="2"/>
  <c r="R150" i="3"/>
  <c r="T197" i="3"/>
  <c r="P138" i="4"/>
  <c r="BK156" i="4"/>
  <c r="J156" i="4" s="1"/>
  <c r="J101" i="4" s="1"/>
  <c r="T132" i="5"/>
  <c r="R137" i="5"/>
  <c r="P134" i="2"/>
  <c r="T134" i="2"/>
  <c r="R154" i="2"/>
  <c r="T136" i="3"/>
  <c r="T135" i="3" s="1"/>
  <c r="T134" i="3" s="1"/>
  <c r="BK172" i="3"/>
  <c r="J172" i="3"/>
  <c r="J101" i="3"/>
  <c r="P197" i="3"/>
  <c r="P134" i="4"/>
  <c r="P133" i="4"/>
  <c r="P132" i="4" s="1"/>
  <c r="AU97" i="1" s="1"/>
  <c r="BK149" i="4"/>
  <c r="J149" i="4"/>
  <c r="J100" i="4"/>
  <c r="P156" i="4"/>
  <c r="R132" i="5"/>
  <c r="R131" i="5"/>
  <c r="R130" i="5" s="1"/>
  <c r="T137" i="5"/>
  <c r="BK167" i="2"/>
  <c r="J167" i="2"/>
  <c r="J102" i="2"/>
  <c r="BK148" i="3"/>
  <c r="J148" i="3"/>
  <c r="J99" i="3"/>
  <c r="BK209" i="3"/>
  <c r="J209" i="3"/>
  <c r="J104" i="3"/>
  <c r="BK135" i="5"/>
  <c r="J135" i="5"/>
  <c r="J99" i="5" s="1"/>
  <c r="BK162" i="4"/>
  <c r="J162" i="4"/>
  <c r="J102" i="4" s="1"/>
  <c r="J134" i="4"/>
  <c r="J98" i="4" s="1"/>
  <c r="E120" i="5"/>
  <c r="BF134" i="5"/>
  <c r="F127" i="5"/>
  <c r="J89" i="5"/>
  <c r="BF133" i="5"/>
  <c r="BF138" i="5"/>
  <c r="BF139" i="5"/>
  <c r="BF141" i="5"/>
  <c r="BF142" i="5"/>
  <c r="BF140" i="5"/>
  <c r="BF136" i="5"/>
  <c r="E85" i="4"/>
  <c r="F92" i="4"/>
  <c r="J126" i="4"/>
  <c r="BF139" i="4"/>
  <c r="BF140" i="4"/>
  <c r="BF142" i="4"/>
  <c r="BF161" i="4"/>
  <c r="BF141" i="4"/>
  <c r="BF152" i="4"/>
  <c r="BF154" i="4"/>
  <c r="BF136" i="4"/>
  <c r="BF137" i="4"/>
  <c r="BF143" i="4"/>
  <c r="BF153" i="4"/>
  <c r="BF155" i="4"/>
  <c r="BF135" i="4"/>
  <c r="BF148" i="4"/>
  <c r="BF151" i="4"/>
  <c r="BF163" i="4"/>
  <c r="BF147" i="4"/>
  <c r="BF157" i="4"/>
  <c r="BF144" i="4"/>
  <c r="BF145" i="4"/>
  <c r="BF146" i="4"/>
  <c r="BF150" i="4"/>
  <c r="BF158" i="4"/>
  <c r="BF159" i="4"/>
  <c r="BF160" i="4"/>
  <c r="BF140" i="3"/>
  <c r="BF146" i="3"/>
  <c r="BF174" i="3"/>
  <c r="BF184" i="3"/>
  <c r="BF185" i="3"/>
  <c r="BF189" i="3"/>
  <c r="J128" i="3"/>
  <c r="BF161" i="3"/>
  <c r="BF165" i="3"/>
  <c r="BF166" i="3"/>
  <c r="BF176" i="3"/>
  <c r="BF177" i="3"/>
  <c r="BF181" i="3"/>
  <c r="BF193" i="3"/>
  <c r="BF208" i="3"/>
  <c r="BF145" i="3"/>
  <c r="BF151" i="3"/>
  <c r="BF152" i="3"/>
  <c r="BF153" i="3"/>
  <c r="BF157" i="3"/>
  <c r="BF162" i="3"/>
  <c r="BF170" i="3"/>
  <c r="BF188" i="3"/>
  <c r="BF192" i="3"/>
  <c r="BF194" i="3"/>
  <c r="BF196" i="3"/>
  <c r="BF201" i="3"/>
  <c r="BF205" i="3"/>
  <c r="BF207" i="3"/>
  <c r="E85" i="3"/>
  <c r="BF149" i="3"/>
  <c r="BF163" i="3"/>
  <c r="BF179" i="3"/>
  <c r="BF198" i="3"/>
  <c r="BF200" i="3"/>
  <c r="BF204" i="3"/>
  <c r="BF141" i="3"/>
  <c r="BF142" i="3"/>
  <c r="BF143" i="3"/>
  <c r="BF144" i="3"/>
  <c r="BF155" i="3"/>
  <c r="BF156" i="3"/>
  <c r="BF167" i="3"/>
  <c r="BF168" i="3"/>
  <c r="BF169" i="3"/>
  <c r="BF173" i="3"/>
  <c r="BF175" i="3"/>
  <c r="BF186" i="3"/>
  <c r="BF187" i="3"/>
  <c r="BF199" i="3"/>
  <c r="BF202" i="3"/>
  <c r="BF203" i="3"/>
  <c r="F92" i="3"/>
  <c r="BF137" i="3"/>
  <c r="BF158" i="3"/>
  <c r="BF159" i="3"/>
  <c r="BF160" i="3"/>
  <c r="BF182" i="3"/>
  <c r="BF190" i="3"/>
  <c r="BF210" i="3"/>
  <c r="BF138" i="3"/>
  <c r="BF154" i="3"/>
  <c r="BF171" i="3"/>
  <c r="BF139" i="3"/>
  <c r="BF147" i="3"/>
  <c r="BF164" i="3"/>
  <c r="BF178" i="3"/>
  <c r="BF180" i="3"/>
  <c r="BF183" i="3"/>
  <c r="BF195" i="3"/>
  <c r="BF206" i="3"/>
  <c r="E85" i="2"/>
  <c r="BF144" i="2"/>
  <c r="BF151" i="2"/>
  <c r="BF138" i="2"/>
  <c r="BF153" i="2"/>
  <c r="BF155" i="2"/>
  <c r="BF156" i="2"/>
  <c r="J126" i="2"/>
  <c r="BF143" i="2"/>
  <c r="BF150" i="2"/>
  <c r="BF137" i="2"/>
  <c r="BF141" i="2"/>
  <c r="BF146" i="2"/>
  <c r="BF147" i="2"/>
  <c r="BF149" i="2"/>
  <c r="F92" i="2"/>
  <c r="BF142" i="2"/>
  <c r="BF157" i="2"/>
  <c r="BF152" i="2"/>
  <c r="BF135" i="2"/>
  <c r="BF136" i="2"/>
  <c r="BF139" i="2"/>
  <c r="BF145" i="2"/>
  <c r="BF148" i="2"/>
  <c r="BF158" i="2"/>
  <c r="BF159" i="2"/>
  <c r="BF160" i="2"/>
  <c r="BF162" i="2"/>
  <c r="BF163" i="2"/>
  <c r="BF164" i="2"/>
  <c r="BF165" i="2"/>
  <c r="BF166" i="2"/>
  <c r="BF168" i="2"/>
  <c r="F39" i="3"/>
  <c r="BD96" i="1"/>
  <c r="F37" i="5"/>
  <c r="BB98" i="1" s="1"/>
  <c r="F39" i="2"/>
  <c r="BD95" i="1"/>
  <c r="J35" i="4"/>
  <c r="AV97" i="1"/>
  <c r="J35" i="3"/>
  <c r="AV96" i="1"/>
  <c r="F38" i="4"/>
  <c r="BC97" i="1" s="1"/>
  <c r="F35" i="2"/>
  <c r="AZ95" i="1"/>
  <c r="J35" i="5"/>
  <c r="AV98" i="1"/>
  <c r="F35" i="4"/>
  <c r="AZ97" i="1" s="1"/>
  <c r="F37" i="4"/>
  <c r="BB97" i="1" s="1"/>
  <c r="F38" i="2"/>
  <c r="BC95" i="1"/>
  <c r="F37" i="3"/>
  <c r="BB96" i="1"/>
  <c r="F37" i="2"/>
  <c r="BB95" i="1" s="1"/>
  <c r="F38" i="3"/>
  <c r="BC96" i="1" s="1"/>
  <c r="F35" i="3"/>
  <c r="AZ96" i="1"/>
  <c r="F39" i="4"/>
  <c r="BD97" i="1"/>
  <c r="J35" i="2"/>
  <c r="AV95" i="1" s="1"/>
  <c r="F35" i="5"/>
  <c r="AZ98" i="1" s="1"/>
  <c r="F39" i="5"/>
  <c r="BD98" i="1"/>
  <c r="F38" i="5"/>
  <c r="BC98" i="1" s="1"/>
  <c r="J30" i="3" l="1"/>
  <c r="J113" i="3" s="1"/>
  <c r="J107" i="3" s="1"/>
  <c r="J115" i="3"/>
  <c r="BK133" i="2"/>
  <c r="J133" i="2" s="1"/>
  <c r="J97" i="2" s="1"/>
  <c r="R133" i="2"/>
  <c r="R132" i="2"/>
  <c r="BK133" i="4"/>
  <c r="BK132" i="4"/>
  <c r="J132" i="4" s="1"/>
  <c r="J96" i="4" s="1"/>
  <c r="J30" i="4" s="1"/>
  <c r="J111" i="4" s="1"/>
  <c r="BF111" i="4" s="1"/>
  <c r="J36" i="4" s="1"/>
  <c r="AW97" i="1" s="1"/>
  <c r="AT97" i="1" s="1"/>
  <c r="R133" i="4"/>
  <c r="R132" i="4"/>
  <c r="P135" i="3"/>
  <c r="P134" i="3" s="1"/>
  <c r="AU96" i="1" s="1"/>
  <c r="T131" i="5"/>
  <c r="T130" i="5" s="1"/>
  <c r="R135" i="3"/>
  <c r="R134" i="3"/>
  <c r="P133" i="2"/>
  <c r="P132" i="2"/>
  <c r="AU95" i="1" s="1"/>
  <c r="T133" i="4"/>
  <c r="T132" i="4" s="1"/>
  <c r="T133" i="2"/>
  <c r="T132" i="2"/>
  <c r="BK131" i="5"/>
  <c r="BK130" i="5"/>
  <c r="J130" i="5"/>
  <c r="J96" i="5" s="1"/>
  <c r="J30" i="5" s="1"/>
  <c r="J135" i="3"/>
  <c r="J97" i="3" s="1"/>
  <c r="BF113" i="3"/>
  <c r="J31" i="3"/>
  <c r="BK132" i="2"/>
  <c r="J132" i="2"/>
  <c r="J96" i="2" s="1"/>
  <c r="J30" i="2" s="1"/>
  <c r="J111" i="2" s="1"/>
  <c r="BF111" i="2" s="1"/>
  <c r="F36" i="2" s="1"/>
  <c r="BA95" i="1" s="1"/>
  <c r="BD94" i="1"/>
  <c r="W33" i="1" s="1"/>
  <c r="AZ94" i="1"/>
  <c r="W29" i="1" s="1"/>
  <c r="J36" i="3"/>
  <c r="AW96" i="1"/>
  <c r="AT96" i="1" s="1"/>
  <c r="J32" i="3"/>
  <c r="AG96" i="1"/>
  <c r="AN96" i="1" s="1"/>
  <c r="BB94" i="1"/>
  <c r="W31" i="1" s="1"/>
  <c r="BC94" i="1"/>
  <c r="AY94" i="1"/>
  <c r="J32" i="5" l="1"/>
  <c r="AG98" i="1" s="1"/>
  <c r="J109" i="5"/>
  <c r="J103" i="5" s="1"/>
  <c r="J31" i="5" s="1"/>
  <c r="BF109" i="5"/>
  <c r="J133" i="4"/>
  <c r="J97" i="4" s="1"/>
  <c r="J131" i="5"/>
  <c r="J97" i="5"/>
  <c r="J41" i="3"/>
  <c r="AU94" i="1"/>
  <c r="F36" i="4"/>
  <c r="BA97" i="1" s="1"/>
  <c r="J111" i="5"/>
  <c r="J105" i="2"/>
  <c r="J113" i="2"/>
  <c r="F36" i="5"/>
  <c r="BA98" i="1" s="1"/>
  <c r="J105" i="4"/>
  <c r="J113" i="4" s="1"/>
  <c r="J36" i="5"/>
  <c r="AW98" i="1" s="1"/>
  <c r="AT98" i="1" s="1"/>
  <c r="AN98" i="1" s="1"/>
  <c r="J36" i="2"/>
  <c r="AW95" i="1" s="1"/>
  <c r="AT95" i="1" s="1"/>
  <c r="W32" i="1"/>
  <c r="AV94" i="1"/>
  <c r="AK29" i="1" s="1"/>
  <c r="F36" i="3"/>
  <c r="BA96" i="1" s="1"/>
  <c r="AX94" i="1"/>
  <c r="J31" i="4" l="1"/>
  <c r="J41" i="5"/>
  <c r="J31" i="2"/>
  <c r="J32" i="4"/>
  <c r="AG97" i="1" s="1"/>
  <c r="AN97" i="1" s="1"/>
  <c r="J32" i="2"/>
  <c r="AG95" i="1"/>
  <c r="BA94" i="1"/>
  <c r="AW94" i="1"/>
  <c r="AK30" i="1" s="1"/>
  <c r="J41" i="4" l="1"/>
  <c r="AN95" i="1"/>
  <c r="J41" i="2"/>
  <c r="AG94" i="1"/>
  <c r="AK26" i="1"/>
  <c r="AK35" i="1" s="1"/>
  <c r="W30" i="1"/>
  <c r="AT94" i="1"/>
  <c r="AN94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Karol Valach</author>
  </authors>
  <commentList>
    <comment ref="C6" authorId="0" shapeId="0" xr:uid="{9147E335-7B3E-4FEE-8D8A-C749E7A7B964}">
      <text>
        <r>
          <rPr>
            <b/>
            <sz val="9"/>
            <color indexed="81"/>
            <rFont val="Tahoma"/>
            <family val="2"/>
            <charset val="238"/>
          </rPr>
          <t>Odkaz</t>
        </r>
      </text>
    </comment>
    <comment ref="C7" authorId="0" shapeId="0" xr:uid="{97894D21-6F2A-4839-BDF6-53E682C4D021}">
      <text>
        <r>
          <rPr>
            <b/>
            <sz val="9"/>
            <color indexed="81"/>
            <rFont val="Tahoma"/>
            <family val="2"/>
            <charset val="238"/>
          </rPr>
          <t>Odkaz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C8" authorId="0" shapeId="0" xr:uid="{7B53CDD0-78E9-4FAF-B841-070405D33477}">
      <text>
        <r>
          <rPr>
            <b/>
            <sz val="9"/>
            <color indexed="81"/>
            <rFont val="Tahoma"/>
            <family val="2"/>
            <charset val="238"/>
          </rPr>
          <t>Odkaz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C9" authorId="0" shapeId="0" xr:uid="{154A1A2E-C8EF-46E9-8FDE-033E4EC375E4}">
      <text>
        <r>
          <rPr>
            <b/>
            <sz val="9"/>
            <color indexed="81"/>
            <rFont val="Tahoma"/>
            <family val="2"/>
            <charset val="238"/>
          </rPr>
          <t>Odkaz</t>
        </r>
      </text>
    </comment>
    <comment ref="C10" authorId="0" shapeId="0" xr:uid="{5419F056-5EC7-4326-85B1-B183DB892263}">
      <text>
        <r>
          <rPr>
            <b/>
            <sz val="9"/>
            <color indexed="81"/>
            <rFont val="Tahoma"/>
            <family val="2"/>
            <charset val="238"/>
          </rPr>
          <t>Odkaz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C11" authorId="0" shapeId="0" xr:uid="{6FDA5368-950C-407D-A17A-956A2EEE3EE4}">
      <text>
        <r>
          <rPr>
            <b/>
            <sz val="9"/>
            <color indexed="81"/>
            <rFont val="Tahoma"/>
            <family val="2"/>
            <charset val="238"/>
          </rPr>
          <t>Odkaz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C14" authorId="0" shapeId="0" xr:uid="{7132335D-B1CF-418A-B54A-317B44CBD588}">
      <text>
        <r>
          <rPr>
            <b/>
            <sz val="9"/>
            <color indexed="81"/>
            <rFont val="Tahoma"/>
            <family val="2"/>
            <charset val="238"/>
          </rPr>
          <t>Odkaz</t>
        </r>
      </text>
    </comment>
    <comment ref="C15" authorId="0" shapeId="0" xr:uid="{2E4F6D3B-8455-49C1-B8A6-20B8C90BBA74}">
      <text>
        <r>
          <rPr>
            <b/>
            <sz val="9"/>
            <color indexed="81"/>
            <rFont val="Tahoma"/>
            <family val="2"/>
            <charset val="238"/>
          </rPr>
          <t xml:space="preserve">Odkaz </t>
        </r>
      </text>
    </comment>
    <comment ref="C16" authorId="0" shapeId="0" xr:uid="{2C3D822C-F010-4D74-872D-DC2AC74049B7}">
      <text>
        <r>
          <rPr>
            <b/>
            <sz val="9"/>
            <color indexed="81"/>
            <rFont val="Tahoma"/>
            <family val="2"/>
            <charset val="238"/>
          </rPr>
          <t xml:space="preserve">Odkaz </t>
        </r>
      </text>
    </comment>
    <comment ref="C18" authorId="0" shapeId="0" xr:uid="{FFA3025C-78AA-43E5-BC05-66FE277AC8A7}">
      <text>
        <r>
          <rPr>
            <b/>
            <sz val="9"/>
            <color indexed="81"/>
            <rFont val="Tahoma"/>
            <family val="2"/>
            <charset val="238"/>
          </rPr>
          <t>Odkaz</t>
        </r>
      </text>
    </comment>
    <comment ref="C19" authorId="0" shapeId="0" xr:uid="{3CEE20AF-1734-43E0-AC51-B8FDC310F3DC}">
      <text>
        <r>
          <rPr>
            <b/>
            <sz val="9"/>
            <color indexed="81"/>
            <rFont val="Tahoma"/>
            <family val="2"/>
            <charset val="238"/>
          </rPr>
          <t>Odkaz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C20" authorId="0" shapeId="0" xr:uid="{E348F578-B0F1-4000-904F-85C3FD690963}">
      <text>
        <r>
          <rPr>
            <b/>
            <sz val="9"/>
            <color indexed="81"/>
            <rFont val="Tahoma"/>
            <family val="2"/>
            <charset val="238"/>
          </rPr>
          <t>Odkaz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C21" authorId="0" shapeId="0" xr:uid="{5CC64891-1086-4DC2-98B7-1F9833E59EDF}">
      <text>
        <r>
          <rPr>
            <b/>
            <sz val="9"/>
            <color indexed="81"/>
            <rFont val="Tahoma"/>
            <family val="2"/>
            <charset val="238"/>
          </rPr>
          <t xml:space="preserve">Odkaz </t>
        </r>
      </text>
    </comment>
    <comment ref="C22" authorId="0" shapeId="0" xr:uid="{A27D1827-91AD-4518-8B43-66E9FA78FCD7}">
      <text>
        <r>
          <rPr>
            <b/>
            <sz val="9"/>
            <color indexed="81"/>
            <rFont val="Tahoma"/>
            <family val="2"/>
            <charset val="238"/>
          </rPr>
          <t xml:space="preserve">Odkaz </t>
        </r>
      </text>
    </comment>
    <comment ref="C24" authorId="0" shapeId="0" xr:uid="{CAA5289B-E1DF-40AF-A658-E33E7AD95191}">
      <text>
        <r>
          <rPr>
            <b/>
            <sz val="9"/>
            <color indexed="81"/>
            <rFont val="Tahoma"/>
            <family val="2"/>
            <charset val="238"/>
          </rPr>
          <t>Odkaz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C25" authorId="0" shapeId="0" xr:uid="{68E04B78-0C9C-4BE9-8205-E4F1EFA23390}">
      <text>
        <r>
          <rPr>
            <b/>
            <sz val="9"/>
            <color indexed="81"/>
            <rFont val="Tahoma"/>
            <family val="2"/>
            <charset val="238"/>
          </rPr>
          <t xml:space="preserve">Odkaz </t>
        </r>
      </text>
    </comment>
    <comment ref="C30" authorId="0" shapeId="0" xr:uid="{109CF830-3C68-4B5E-8A21-585EC34C9FA9}">
      <text>
        <r>
          <rPr>
            <b/>
            <sz val="9"/>
            <color indexed="81"/>
            <rFont val="Tahoma"/>
            <family val="2"/>
            <charset val="238"/>
          </rPr>
          <t>Odkaz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<sst xmlns="http://schemas.openxmlformats.org/spreadsheetml/2006/main" count="2780" uniqueCount="606">
  <si>
    <t>Export Komplet</t>
  </si>
  <si>
    <t/>
  </si>
  <si>
    <t>2.0</t>
  </si>
  <si>
    <t>False</t>
  </si>
  <si>
    <t>{0a74a3e2-625c-4c81-89a5-ba4ec191cac6}</t>
  </si>
  <si>
    <t>&gt;&gt;  skryté stĺpce  &lt;&lt;</t>
  </si>
  <si>
    <t>0,001</t>
  </si>
  <si>
    <t>20</t>
  </si>
  <si>
    <t>REKAPITULÁCIA STAVBY</t>
  </si>
  <si>
    <t>v ---  nižšie sa nachádzajú doplnkové a pomocné údaje k zostavám  --- v</t>
  </si>
  <si>
    <t>Návod na vyplnenie</t>
  </si>
  <si>
    <t>Kód:</t>
  </si>
  <si>
    <t>P1030-23-476</t>
  </si>
  <si>
    <t>Meniť je možné iba bunky so žltým podfarbením!_x000D_
_x000D_
1) na prvom liste Rekapitulácie stavby vyplňte v zostave_x000D_
_x000D_
    a) Rekapitulácia stavby_x000D_
       - údaje o Zhotoviteľovi_x000D_
         (prenesú sa do ostatných zostáv aj v iných listoch)_x000D_
_x000D_
    b) Rekapitulácia objektov stavby_x000D_
       - potrebné Ostatné náklady_x000D_
_x000D_
2) na vybraných listoch vyplňte v zostave_x000D_
_x000D_
    a) Krycí list_x000D_
       - údaje o Zhotoviteľovi, pokiaľ sa líšia od údajov o Zhotoviteľovi na Rekapitulácii stavby_x000D_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</si>
  <si>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</si>
  <si>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>Prekládka diaľkového ovládania rozvádzača na tepelnom velíne</t>
  </si>
  <si>
    <t>JKSO:</t>
  </si>
  <si>
    <t>KS:</t>
  </si>
  <si>
    <t>Miesto:</t>
  </si>
  <si>
    <t>Martinská tepláreň</t>
  </si>
  <si>
    <t>Dátum:</t>
  </si>
  <si>
    <t>30. 6. 2020</t>
  </si>
  <si>
    <t>Objednávateľ:</t>
  </si>
  <si>
    <t>IČO:</t>
  </si>
  <si>
    <t>IČ DPH:</t>
  </si>
  <si>
    <t>Zhotoviteľ:</t>
  </si>
  <si>
    <t>Vyplň údaj</t>
  </si>
  <si>
    <t>Projektant:</t>
  </si>
  <si>
    <t>35829745</t>
  </si>
  <si>
    <t>MČ Projekty s.r.o.</t>
  </si>
  <si>
    <t>SK2020261320</t>
  </si>
  <si>
    <t>True</t>
  </si>
  <si>
    <t>0,01</t>
  </si>
  <si>
    <t>Spracovateľ:</t>
  </si>
  <si>
    <t>Karol Valach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</si>
  <si>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</si>
  <si>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</si>
  <si>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</si>
  <si>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</si>
  <si>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</si>
  <si>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</si>
  <si>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</si>
  <si>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</si>
  <si>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</si>
  <si>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</si>
  <si>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</si>
  <si>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</si>
  <si>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</si>
  <si>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</si>
  <si>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</si>
  <si>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</si>
  <si>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</si>
  <si>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</si>
  <si>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</si>
  <si>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</si>
  <si>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</si>
  <si>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</si>
  <si>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</si>
  <si>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</si>
  <si>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</si>
  <si>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</si>
  <si>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</si>
  <si>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</si>
  <si>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</si>
  <si>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</si>
  <si>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</si>
  <si>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</si>
  <si>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</si>
  <si>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</si>
  <si>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</si>
  <si>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</si>
  <si>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</si>
  <si>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</si>
  <si>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</si>
  <si>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</si>
  <si>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</si>
  <si>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</si>
  <si>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###NOIMPORT###</t>
  </si>
  <si>
    <t>IMPORT</t>
  </si>
  <si>
    <t>{00000000-0000-0000-0000-000000000000}</t>
  </si>
  <si>
    <t>/</t>
  </si>
  <si>
    <t>PS-12</t>
  </si>
  <si>
    <t>R6kV -R25, R251, R252, R253</t>
  </si>
  <si>
    <t>PRO</t>
  </si>
  <si>
    <t>1</t>
  </si>
  <si>
    <t>{316f82b5-fb50-41b1-93a5-4db15d6fa807}</t>
  </si>
  <si>
    <t>PS-30</t>
  </si>
  <si>
    <t>PS30-Riadiaci a informačný systém</t>
  </si>
  <si>
    <t>{0112ac11-4abb-48f5-a3e4-23e4527f3f4f}</t>
  </si>
  <si>
    <t>PS-50</t>
  </si>
  <si>
    <t>PS50-rozvodňa 0,4kV - RM, RH</t>
  </si>
  <si>
    <t>{d0cc55ba-0a65-4139-b9af-9c798ebc9e37}</t>
  </si>
  <si>
    <t>SO-100</t>
  </si>
  <si>
    <t>Likvidácia odpadov náklady</t>
  </si>
  <si>
    <t>{fa5d973a-399b-4578-a8cd-96688e9d5e13}</t>
  </si>
  <si>
    <t>KRYCÍ LIST ROZPOČTU</t>
  </si>
  <si>
    <t>Objekt:</t>
  </si>
  <si>
    <t>PS-12 - R6kV -R25, R251, R252, R253</t>
  </si>
  <si>
    <t>Náklady z rozpočtu</t>
  </si>
  <si>
    <t>Ostatné náklady</t>
  </si>
  <si>
    <t>REKAPITULÁCIA ROZPOČTU</t>
  </si>
  <si>
    <t>Kód dielu - Popis</t>
  </si>
  <si>
    <t>Cena celkom [EUR]</t>
  </si>
  <si>
    <t>1) Náklady z rozpočtu</t>
  </si>
  <si>
    <t>-1</t>
  </si>
  <si>
    <t>M -  Práce a dodávky M</t>
  </si>
  <si>
    <t xml:space="preserve">    21-Dem -  Demontáže</t>
  </si>
  <si>
    <t xml:space="preserve">    21-M -  Elektromontáže</t>
  </si>
  <si>
    <t xml:space="preserve">    21-Materiál -  Materiál zhotoviteľa</t>
  </si>
  <si>
    <t xml:space="preserve">    21-SK -  Hodinové zúčtovacie sadzby</t>
  </si>
  <si>
    <t xml:space="preserve">    HZS - Hodinové zúčtovacie sadzby - práce TP MT                       dodávateľ neoceňuje</t>
  </si>
  <si>
    <t>2) Ostatné náklady</t>
  </si>
  <si>
    <t>Zariad. staveniska</t>
  </si>
  <si>
    <t>VRN</t>
  </si>
  <si>
    <t>2</t>
  </si>
  <si>
    <t>Mimostav. doprava</t>
  </si>
  <si>
    <t>Prevádzkové vplyvy</t>
  </si>
  <si>
    <t>Vplyv prostredia</t>
  </si>
  <si>
    <t>Klimatické vplyvy</t>
  </si>
  <si>
    <t>Kompletačná činnosť</t>
  </si>
  <si>
    <t>KOMPLETACNA</t>
  </si>
  <si>
    <t>Celkové náklady za stavbu 1) + 2)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</si>
  <si>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</si>
  <si>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</si>
  <si>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</si>
  <si>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</si>
  <si>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</si>
  <si>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</si>
  <si>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</si>
  <si>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</si>
  <si>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</si>
  <si>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</si>
  <si>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</si>
  <si>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</si>
  <si>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M</t>
  </si>
  <si>
    <t xml:space="preserve"> Práce a dodávky M</t>
  </si>
  <si>
    <t>ROZPOCET</t>
  </si>
  <si>
    <t>21-Dem</t>
  </si>
  <si>
    <t xml:space="preserve"> Demontáže</t>
  </si>
  <si>
    <t>3</t>
  </si>
  <si>
    <t>K</t>
  </si>
  <si>
    <t>DEM-01</t>
  </si>
  <si>
    <t>Demontážne práce v NN skrinkách R25.2, R25.4, R25.5, R25.6, R25.7, R25.8, R25.10, R25.12, R25.14, R25.15, R25.16 odpojenie káblov</t>
  </si>
  <si>
    <t>Nh</t>
  </si>
  <si>
    <t>4</t>
  </si>
  <si>
    <t>-2008899521</t>
  </si>
  <si>
    <t>DEM-02</t>
  </si>
  <si>
    <t>Demontážne práce v NN skrinkách R251.1, R251.10, R251.11, R251.12, R251.13, R251.14, R251.16, R251.17, R251.18, R251.19, R251.20 odpojenie káblov</t>
  </si>
  <si>
    <t>1018443366</t>
  </si>
  <si>
    <t>DEM-03</t>
  </si>
  <si>
    <t>Demontážne práce v NN skrinkách R252.1, R252.6, R252.10, R252.20 odpojenie káblov</t>
  </si>
  <si>
    <t>-1373373957</t>
  </si>
  <si>
    <t>DEM-04</t>
  </si>
  <si>
    <t>Demontážne práce v NN skrinkách R253.1, R253.6, R253.10, R253.20 odpojenie káblov</t>
  </si>
  <si>
    <t>-74931321</t>
  </si>
  <si>
    <t>5</t>
  </si>
  <si>
    <t>PaP.1</t>
  </si>
  <si>
    <t>Prestoje a prekážky v práci</t>
  </si>
  <si>
    <t>%</t>
  </si>
  <si>
    <t>64</t>
  </si>
  <si>
    <t>326585171</t>
  </si>
  <si>
    <t>21-M</t>
  </si>
  <si>
    <t xml:space="preserve"> Elektromontáže</t>
  </si>
  <si>
    <t>6</t>
  </si>
  <si>
    <t>ELM01</t>
  </si>
  <si>
    <t>Montážne práce v NN skrinkách R25.2, R25.4, R25.5, R25.6, R25.7, R25.8, R25.10, R25.12, R25.14, R25.15, R25.16 pripojenie káblov</t>
  </si>
  <si>
    <t>842642876</t>
  </si>
  <si>
    <t>7</t>
  </si>
  <si>
    <t>ELM02</t>
  </si>
  <si>
    <t>Montážne práce v NN skrinkách R251.1, R251.10, R251.11, R251.12, R251.13, R251.14, R251.16, R251.17, R251.18, R251.19, R251.20 pripojenie káblovv</t>
  </si>
  <si>
    <t>1797208426</t>
  </si>
  <si>
    <t>8</t>
  </si>
  <si>
    <t>ELM03</t>
  </si>
  <si>
    <t>Montážne práce v NN skrinkách R252.1, R252.6, R252.10, R252.20 pripojenie káblov</t>
  </si>
  <si>
    <t>-80122191</t>
  </si>
  <si>
    <t>9</t>
  </si>
  <si>
    <t>ELM04</t>
  </si>
  <si>
    <t>Montážne práce v NN skrinkách R253.1, R253.6, R253.10, R253.20 pripojenie káblov</t>
  </si>
  <si>
    <t>53301935</t>
  </si>
  <si>
    <t>10</t>
  </si>
  <si>
    <t>210970004.2</t>
  </si>
  <si>
    <t>Protipožiarna upchávka pod rozvádač - montáž</t>
  </si>
  <si>
    <t>m2</t>
  </si>
  <si>
    <t>-1251322092</t>
  </si>
  <si>
    <t>11</t>
  </si>
  <si>
    <t>210100001</t>
  </si>
  <si>
    <t>Ukončenie vodičov v rozvádzač. vrátane zapojenia a vodičovej koncovky do 2.5 mm2</t>
  </si>
  <si>
    <t>ks</t>
  </si>
  <si>
    <t>425595433</t>
  </si>
  <si>
    <t>12</t>
  </si>
  <si>
    <t>210970002</t>
  </si>
  <si>
    <t>Príchytka káblová SONAP,pripevnenie káblovej príchytky na konštrukciu 14 - 28</t>
  </si>
  <si>
    <t>-653846817</t>
  </si>
  <si>
    <t>13</t>
  </si>
  <si>
    <t>210970001</t>
  </si>
  <si>
    <t>Príplatok za ukončenie tieneného kábla</t>
  </si>
  <si>
    <t>-684419393</t>
  </si>
  <si>
    <t>14</t>
  </si>
  <si>
    <t>210950101.1</t>
  </si>
  <si>
    <t>Prichytenie označovacieho štítku na kábel</t>
  </si>
  <si>
    <t>-1443879224</t>
  </si>
  <si>
    <t>15</t>
  </si>
  <si>
    <t>ELM05</t>
  </si>
  <si>
    <t>Drobné montážne a zámočnícke práce - úprava NN skriniek</t>
  </si>
  <si>
    <t>-877477794</t>
  </si>
  <si>
    <t>16</t>
  </si>
  <si>
    <t>PaP</t>
  </si>
  <si>
    <t>-1392077153</t>
  </si>
  <si>
    <t>17</t>
  </si>
  <si>
    <t>PM</t>
  </si>
  <si>
    <t>Podružný materiál</t>
  </si>
  <si>
    <t>128</t>
  </si>
  <si>
    <t>-463150078</t>
  </si>
  <si>
    <t>18</t>
  </si>
  <si>
    <t>21-NP-M</t>
  </si>
  <si>
    <t>Drobné montážne práce nevyjadrené v rozpočte</t>
  </si>
  <si>
    <t>-386395173</t>
  </si>
  <si>
    <t>21-Materiál</t>
  </si>
  <si>
    <t xml:space="preserve"> Materiál zhotoviteľa</t>
  </si>
  <si>
    <t>19</t>
  </si>
  <si>
    <t>210950101</t>
  </si>
  <si>
    <t>Označovací štítok na kábel</t>
  </si>
  <si>
    <t>1542544993</t>
  </si>
  <si>
    <t>210020901</t>
  </si>
  <si>
    <t>Protipožiarna upchávka pod rozvádzač, jednoduchá</t>
  </si>
  <si>
    <t>-1675910768</t>
  </si>
  <si>
    <t>21</t>
  </si>
  <si>
    <t>3451105600</t>
  </si>
  <si>
    <t>Príchytka SONAP  14-28</t>
  </si>
  <si>
    <t>1084695644</t>
  </si>
  <si>
    <t>22</t>
  </si>
  <si>
    <t>Mat13</t>
  </si>
  <si>
    <t>Dodávka materiálu podľa ZsZ</t>
  </si>
  <si>
    <t>cena</t>
  </si>
  <si>
    <t>1251358994</t>
  </si>
  <si>
    <t>23</t>
  </si>
  <si>
    <t>Mat15</t>
  </si>
  <si>
    <t>Drobný montážny materiál</t>
  </si>
  <si>
    <t>-938130920</t>
  </si>
  <si>
    <t>24</t>
  </si>
  <si>
    <t>PD</t>
  </si>
  <si>
    <t>Presun dodávok</t>
  </si>
  <si>
    <t>-2137903901</t>
  </si>
  <si>
    <t>21-SK</t>
  </si>
  <si>
    <t xml:space="preserve"> Hodinové zúčtovacie sadzby</t>
  </si>
  <si>
    <t>25</t>
  </si>
  <si>
    <t>HZS-00</t>
  </si>
  <si>
    <t>Individuálne skúšky ovládania signalizácie a poruchvej signalizácie z NN skriniek R6kV po úprave</t>
  </si>
  <si>
    <t>1622601141</t>
  </si>
  <si>
    <t>26</t>
  </si>
  <si>
    <t>HZS-01</t>
  </si>
  <si>
    <t>Komplexné vyskúšanie ovládania signalizácie a poruchvej signalizácie z NN skriniek R6kV po úprave</t>
  </si>
  <si>
    <t>960881215</t>
  </si>
  <si>
    <t>27</t>
  </si>
  <si>
    <t>HZS-03</t>
  </si>
  <si>
    <t>Komplexné vyskúšanie ovládania signalizácie a poruchvej signalizácie z NN skriniek R6kV po úprave do RISu</t>
  </si>
  <si>
    <t>-2134014623</t>
  </si>
  <si>
    <t>28</t>
  </si>
  <si>
    <t>HZS-03.1</t>
  </si>
  <si>
    <t>Komplexné skúšky zariadení v spolupráci s pracovníkmi TP MT</t>
  </si>
  <si>
    <t>-240461764</t>
  </si>
  <si>
    <t>29</t>
  </si>
  <si>
    <t>HZS-05</t>
  </si>
  <si>
    <t>Vypracovanie dokumentácie skutočného stavu v ceruske na stavbe</t>
  </si>
  <si>
    <t>-661346120</t>
  </si>
  <si>
    <t>HZS</t>
  </si>
  <si>
    <t>Hodinové zúčtovacie sadzby - práce TP MT                       dodávateľ neoceňuje</t>
  </si>
  <si>
    <t>30</t>
  </si>
  <si>
    <t>HZS-041</t>
  </si>
  <si>
    <t>Prítomnosť pracovníkov TP MT pri skúškach  (položka jeTP MT)</t>
  </si>
  <si>
    <t>-1583233401</t>
  </si>
  <si>
    <t>PS-30 - PS30-Riadiaci a informačný systém</t>
  </si>
  <si>
    <t>HSV -  Práce a dodávky HSV</t>
  </si>
  <si>
    <t xml:space="preserve">    21-Mat. obj - Dodávka RISu</t>
  </si>
  <si>
    <t xml:space="preserve">    22-M -  Montáže oznam. a zabezp. zariadení</t>
  </si>
  <si>
    <t xml:space="preserve">    21-SK -  Hodinové zúčtovacie sadzby - práce dodávateľa</t>
  </si>
  <si>
    <t>HSV</t>
  </si>
  <si>
    <t xml:space="preserve"> Práce a dodávky HSV</t>
  </si>
  <si>
    <t>Dem-03</t>
  </si>
  <si>
    <t>Odpojenie pôvodných káblov v rozvádzači poruchovej signalizácie na tepelnom velíne</t>
  </si>
  <si>
    <t>1772345419</t>
  </si>
  <si>
    <t>Dem-12</t>
  </si>
  <si>
    <t>Odpojenie pôvodných káblov v rozvádzačoch DE1- DE5</t>
  </si>
  <si>
    <t>1838698327</t>
  </si>
  <si>
    <t>Dem-13</t>
  </si>
  <si>
    <t>Odpojenie pôvodných káblov v rozvádzačoch RP253, RP251</t>
  </si>
  <si>
    <t>-1140249344</t>
  </si>
  <si>
    <t>Dem-05</t>
  </si>
  <si>
    <t>Odpojenie pôvodných káblov v skrini RM2 T127</t>
  </si>
  <si>
    <t>-1951708031</t>
  </si>
  <si>
    <t>Dem-04</t>
  </si>
  <si>
    <t>Demontáž rozvádzača poruchovej signalizácie na tepelnom velíne</t>
  </si>
  <si>
    <t>687057892</t>
  </si>
  <si>
    <t>Dem-KAB-01</t>
  </si>
  <si>
    <t>Demontovanie a vytiahnutie pôvodných káblov z rozvádzačov DE1 - DE5</t>
  </si>
  <si>
    <t>-1766074451</t>
  </si>
  <si>
    <t>Dem-06</t>
  </si>
  <si>
    <t>Demontovanie a vytiahnutie pôvodných káblov z RM2 T127</t>
  </si>
  <si>
    <t>-1560115160</t>
  </si>
  <si>
    <t>Dem-01</t>
  </si>
  <si>
    <t>Demontáž rozvádzačov DE1 - DE5</t>
  </si>
  <si>
    <t>1035573045</t>
  </si>
  <si>
    <t>Dem-02</t>
  </si>
  <si>
    <t>Demontáž rozvádzačov RP253, RP251</t>
  </si>
  <si>
    <t>1969651635</t>
  </si>
  <si>
    <t>Dem-07</t>
  </si>
  <si>
    <t>-985765493</t>
  </si>
  <si>
    <t>-1023803561</t>
  </si>
  <si>
    <t>21-Mat. obj</t>
  </si>
  <si>
    <t>Dodávka RISu</t>
  </si>
  <si>
    <t>Mat.Obj.-02</t>
  </si>
  <si>
    <t>Dodávka komponentov RIS-u podľa ZsZ (SAT)</t>
  </si>
  <si>
    <t>107898983</t>
  </si>
  <si>
    <t>210190052</t>
  </si>
  <si>
    <t>Montáž skriňových rozvádzačov, panelových za l pole - delený rozvádzač do váhy 300 kg (AXF1, AXB1)</t>
  </si>
  <si>
    <t>1541894931</t>
  </si>
  <si>
    <t>210810186.S</t>
  </si>
  <si>
    <t>Kábel medený silový uložený pevne 1-CYKFY 1 kV 7x2,5</t>
  </si>
  <si>
    <t>m</t>
  </si>
  <si>
    <t>1081453517</t>
  </si>
  <si>
    <t>210800147</t>
  </si>
  <si>
    <t>Kábel medený uložený pevne CYKY 450/750 V 3x2,5</t>
  </si>
  <si>
    <t>-357626668</t>
  </si>
  <si>
    <t>210800153.S</t>
  </si>
  <si>
    <t>Kábel medený uložený pevne CYKY 450/750 V 4x2,5</t>
  </si>
  <si>
    <t>-600023274</t>
  </si>
  <si>
    <t>210800154</t>
  </si>
  <si>
    <t>Kábel medený uložený pevne CYKY 450/750 V 4x4</t>
  </si>
  <si>
    <t>1709193089</t>
  </si>
  <si>
    <t>210800164</t>
  </si>
  <si>
    <t>Kábel medený uložený pevne CYKY 450/750 V 7x1,5</t>
  </si>
  <si>
    <t>499883148</t>
  </si>
  <si>
    <t>210872126.S</t>
  </si>
  <si>
    <t>Kábel signálny uložený pevne JYTY 250 V 14x1</t>
  </si>
  <si>
    <t>785070618</t>
  </si>
  <si>
    <t>210872128</t>
  </si>
  <si>
    <t>Kábel signálny uložený pevne JYTY 250 V 19x1</t>
  </si>
  <si>
    <t>1418771725</t>
  </si>
  <si>
    <t>210872129.S</t>
  </si>
  <si>
    <t>Kábel signálny uložený pevne JYTY 250 V 24x1</t>
  </si>
  <si>
    <t>-843378893</t>
  </si>
  <si>
    <t>Mont.-9</t>
  </si>
  <si>
    <t>Oprava káblových prechodov po zdemontovaných rozvádzačoch na velíne</t>
  </si>
  <si>
    <t>-2099459864</t>
  </si>
  <si>
    <t>-1269214852</t>
  </si>
  <si>
    <t>210100002</t>
  </si>
  <si>
    <t>Ukončenie vodičov v rozvádzač. vrátane zapojenia a vodičovej koncovky do 6 mm2</t>
  </si>
  <si>
    <t>1143202510</t>
  </si>
  <si>
    <t>1602968789</t>
  </si>
  <si>
    <t>210220010</t>
  </si>
  <si>
    <t>Uzemnenie rozvádzačov CYA do 35 mm2</t>
  </si>
  <si>
    <t>1023501971</t>
  </si>
  <si>
    <t>-1175460665</t>
  </si>
  <si>
    <t>1924392128</t>
  </si>
  <si>
    <t>210970004</t>
  </si>
  <si>
    <t>-1292196895</t>
  </si>
  <si>
    <t>31</t>
  </si>
  <si>
    <t>32</t>
  </si>
  <si>
    <t>33</t>
  </si>
  <si>
    <t>PPV</t>
  </si>
  <si>
    <t>Podiel pridružených výkonov</t>
  </si>
  <si>
    <t>-919919302</t>
  </si>
  <si>
    <t>34</t>
  </si>
  <si>
    <t>Dod.zh.-2</t>
  </si>
  <si>
    <t>Rozvádzač RISu AXF01</t>
  </si>
  <si>
    <t>-1073774002</t>
  </si>
  <si>
    <t>35</t>
  </si>
  <si>
    <t>Dod.zh.-3</t>
  </si>
  <si>
    <t>Rozvádzač RISu AXB01</t>
  </si>
  <si>
    <t>1264304857</t>
  </si>
  <si>
    <t>36</t>
  </si>
  <si>
    <t>341110009600.S</t>
  </si>
  <si>
    <t>Kábel medený 1-CYKFY-J 7x2,5 mm2</t>
  </si>
  <si>
    <t>256</t>
  </si>
  <si>
    <t>-1418307090</t>
  </si>
  <si>
    <t>37</t>
  </si>
  <si>
    <t>341110000800</t>
  </si>
  <si>
    <t>Kábel medený CYKY 3x2,5 mm2</t>
  </si>
  <si>
    <t>-131392918</t>
  </si>
  <si>
    <t>38</t>
  </si>
  <si>
    <t>341110001400.S</t>
  </si>
  <si>
    <t>Kábel medený CYKY-J 4x2,5 mm2</t>
  </si>
  <si>
    <t>1072649437</t>
  </si>
  <si>
    <t>39</t>
  </si>
  <si>
    <t>341110001500</t>
  </si>
  <si>
    <t>Kábel medený CYKY 4x4 mm2</t>
  </si>
  <si>
    <t>-1990645854</t>
  </si>
  <si>
    <t>40</t>
  </si>
  <si>
    <t>341110002500</t>
  </si>
  <si>
    <t>Kábel medený CYKY 7x1,5 mm2</t>
  </si>
  <si>
    <t>1920051987</t>
  </si>
  <si>
    <t>41</t>
  </si>
  <si>
    <t>341210002000.S</t>
  </si>
  <si>
    <t>Kábel medený signálny JYTY 14x1 mm2</t>
  </si>
  <si>
    <t>136624579</t>
  </si>
  <si>
    <t>42</t>
  </si>
  <si>
    <t>341210002200</t>
  </si>
  <si>
    <t>Kábel medený signálny JYTY 19x1 mm2</t>
  </si>
  <si>
    <t>-120736808</t>
  </si>
  <si>
    <t>43</t>
  </si>
  <si>
    <t>341210002300.S</t>
  </si>
  <si>
    <t>Kábel medený signálny JYTY 24x1 mm2</t>
  </si>
  <si>
    <t>-1117924795</t>
  </si>
  <si>
    <t>44</t>
  </si>
  <si>
    <t>44721</t>
  </si>
  <si>
    <t>CYA 35 H07V-K    zeleno-žltý</t>
  </si>
  <si>
    <t>-1075624134</t>
  </si>
  <si>
    <t>45</t>
  </si>
  <si>
    <t>1958839782</t>
  </si>
  <si>
    <t>46</t>
  </si>
  <si>
    <t>1715885765</t>
  </si>
  <si>
    <t>47</t>
  </si>
  <si>
    <t>Mat-67</t>
  </si>
  <si>
    <t>Ostatný montážny materiál podľa ZsZ</t>
  </si>
  <si>
    <t>-391408768</t>
  </si>
  <si>
    <t>48</t>
  </si>
  <si>
    <t>-1069144971</t>
  </si>
  <si>
    <t>49</t>
  </si>
  <si>
    <t>-1971459944</t>
  </si>
  <si>
    <t>50</t>
  </si>
  <si>
    <t>51</t>
  </si>
  <si>
    <t>pm</t>
  </si>
  <si>
    <t>1697485946</t>
  </si>
  <si>
    <t>22-M</t>
  </si>
  <si>
    <t xml:space="preserve"> Montáže oznam. a zabezp. zariadení</t>
  </si>
  <si>
    <t>52</t>
  </si>
  <si>
    <t>Mat.-16</t>
  </si>
  <si>
    <t>Dodávka optickej komunikačnej kabeláže podľa ZsZ</t>
  </si>
  <si>
    <t>sada</t>
  </si>
  <si>
    <t>1792948260</t>
  </si>
  <si>
    <t>53</t>
  </si>
  <si>
    <t>Mont.-17</t>
  </si>
  <si>
    <t>Montáž optickej komunikačnej kabeláže - optické patchordy</t>
  </si>
  <si>
    <t>-235507986</t>
  </si>
  <si>
    <t>54</t>
  </si>
  <si>
    <t>3412611001</t>
  </si>
  <si>
    <t>Rúrka ohybná FXP16   chránička opto káblu</t>
  </si>
  <si>
    <t>-1003364790</t>
  </si>
  <si>
    <t>55</t>
  </si>
  <si>
    <t>220512123.1</t>
  </si>
  <si>
    <t>Montáž patch kábla FTP, Cat.7a</t>
  </si>
  <si>
    <t>516921635</t>
  </si>
  <si>
    <t>56</t>
  </si>
  <si>
    <t>3410101053</t>
  </si>
  <si>
    <t>Dátový kábel + príslušenstvo S/FTP cat7a LSOH</t>
  </si>
  <si>
    <t>1804509844</t>
  </si>
  <si>
    <t xml:space="preserve"> Hodinové zúčtovacie sadzby - práce dodávateľa</t>
  </si>
  <si>
    <t>57</t>
  </si>
  <si>
    <t>HZS-02</t>
  </si>
  <si>
    <t>Individuálne skúšky</t>
  </si>
  <si>
    <t>191322103</t>
  </si>
  <si>
    <t>58</t>
  </si>
  <si>
    <t>Komplexné vyskúšanie</t>
  </si>
  <si>
    <t>457863228</t>
  </si>
  <si>
    <t>59</t>
  </si>
  <si>
    <t>HZS-08</t>
  </si>
  <si>
    <t>Cena za konfiguráciu, parametrizáciu a skúšky do SCADA (SAT)</t>
  </si>
  <si>
    <t>suma</t>
  </si>
  <si>
    <t>511565685</t>
  </si>
  <si>
    <t>60</t>
  </si>
  <si>
    <t>HZS-09</t>
  </si>
  <si>
    <t>Cena za konfiguráciu, parametrizáciu a skúšky do SCADA (IPSOFT)</t>
  </si>
  <si>
    <t>857644482</t>
  </si>
  <si>
    <t>61</t>
  </si>
  <si>
    <t>HZS -07</t>
  </si>
  <si>
    <t>Skúšky s technológiou</t>
  </si>
  <si>
    <t>1768541734</t>
  </si>
  <si>
    <t>62</t>
  </si>
  <si>
    <t>571777482</t>
  </si>
  <si>
    <t>63</t>
  </si>
  <si>
    <t>HZS-07</t>
  </si>
  <si>
    <t>Prítomnosť skúšobného technika pri odpájaní káblov určených na demontáž v zariadeniach, ktoré sú v prevádzke</t>
  </si>
  <si>
    <t>-1610853497</t>
  </si>
  <si>
    <t>MCP-2</t>
  </si>
  <si>
    <t>Úradná skúška</t>
  </si>
  <si>
    <t>-622744602</t>
  </si>
  <si>
    <t>65</t>
  </si>
  <si>
    <t>HZS-06</t>
  </si>
  <si>
    <t>Zaškolenie obsluhy</t>
  </si>
  <si>
    <t>-898702913</t>
  </si>
  <si>
    <t>66</t>
  </si>
  <si>
    <t>HZS-04</t>
  </si>
  <si>
    <t>Revízna správa</t>
  </si>
  <si>
    <t>-570619558</t>
  </si>
  <si>
    <t>67</t>
  </si>
  <si>
    <t>-573192416</t>
  </si>
  <si>
    <t>68</t>
  </si>
  <si>
    <t>926876548</t>
  </si>
  <si>
    <t>PS-50 - PS50-rozvodňa 0,4kV - RM, RH</t>
  </si>
  <si>
    <t xml:space="preserve">    21-Mat -  Materiál zhotoviteľa</t>
  </si>
  <si>
    <t xml:space="preserve">    HZS - Hodinové zúčtovacie sadzby</t>
  </si>
  <si>
    <t>Ostatné</t>
  </si>
  <si>
    <t>DEM-05</t>
  </si>
  <si>
    <t>Demontážne práce v NN rozvádzači RM31, RM32, RM41, RM42, RM61, RM72 odpojenie káblov</t>
  </si>
  <si>
    <t>-2062950583</t>
  </si>
  <si>
    <t>DEM-06</t>
  </si>
  <si>
    <t>Demontážne práce v NN rozvádzači RH43, RH44 odpojenie káblov</t>
  </si>
  <si>
    <t>-766714993</t>
  </si>
  <si>
    <t>-2067866992</t>
  </si>
  <si>
    <t>Montážne práce v NN rozvádzači RM31, RM32, RM41, RM42, RM61, RM72 pripojenie káblov</t>
  </si>
  <si>
    <t>1363805586</t>
  </si>
  <si>
    <t>Montážne práce v NN rozvádzači RH43, RH44 pripojenie káblov</t>
  </si>
  <si>
    <t>-2102055485</t>
  </si>
  <si>
    <t>95801622</t>
  </si>
  <si>
    <t>266586958</t>
  </si>
  <si>
    <t>-566257150</t>
  </si>
  <si>
    <t>-1764933943</t>
  </si>
  <si>
    <t>802120041</t>
  </si>
  <si>
    <t>948827958</t>
  </si>
  <si>
    <t>-83053149</t>
  </si>
  <si>
    <t>1133749973</t>
  </si>
  <si>
    <t>21-Mat</t>
  </si>
  <si>
    <t>-1884978863</t>
  </si>
  <si>
    <t>853438843</t>
  </si>
  <si>
    <t>Mat-14</t>
  </si>
  <si>
    <t>-985128265</t>
  </si>
  <si>
    <t>210950101.2</t>
  </si>
  <si>
    <t>-691742978</t>
  </si>
  <si>
    <t>1920141070</t>
  </si>
  <si>
    <t>-990801748</t>
  </si>
  <si>
    <t>HZS-02.1</t>
  </si>
  <si>
    <t>Individuálne skúšky ovládania signalizácie a poruchvej signalizácie z NN rozvádzačov po úprave</t>
  </si>
  <si>
    <t>-1596933841</t>
  </si>
  <si>
    <t>Komplexné vyskúšanie ovládania signalizácie a poruchvej signalizácie z NN rozvádzačov po úprave</t>
  </si>
  <si>
    <t>-1341072822</t>
  </si>
  <si>
    <t>HZS-04.1</t>
  </si>
  <si>
    <t>Komplexné vyskúšanie ovládania signalizácie a poruchvej signalizácie z NN rozvádzačov po úprave do RISu</t>
  </si>
  <si>
    <t>-1467222175</t>
  </si>
  <si>
    <t>HZS-03.1.1</t>
  </si>
  <si>
    <t>-1957772589</t>
  </si>
  <si>
    <t>-523147564</t>
  </si>
  <si>
    <t>Hodinové zúčtovacie sadzby</t>
  </si>
  <si>
    <t>HZS-05.1</t>
  </si>
  <si>
    <t>2144777578</t>
  </si>
  <si>
    <t>SO-100 - Likvidácia odpadov náklady</t>
  </si>
  <si>
    <t>OST - Ostatné - odpady</t>
  </si>
  <si>
    <t xml:space="preserve">    22.1-Odpady - Súpis odpadov stavebných (kategória O)</t>
  </si>
  <si>
    <t xml:space="preserve">    22.2-Odpady - Súpis odpadov elektro (kategória O)</t>
  </si>
  <si>
    <t xml:space="preserve">    24-Odpady - Zhodnotenie odpadov (kategória O)</t>
  </si>
  <si>
    <t>OST</t>
  </si>
  <si>
    <t>Ostatné - odpady</t>
  </si>
  <si>
    <t>22.1-Odpady</t>
  </si>
  <si>
    <t>Súpis odpadov stavebných (kategória O)</t>
  </si>
  <si>
    <t>17 09 04</t>
  </si>
  <si>
    <t xml:space="preserve">Zmiešané odpady zo stavieb a demolácií iné ako uvedené v 17 09 01, 17 09 02 a 17 09 03 </t>
  </si>
  <si>
    <t>t</t>
  </si>
  <si>
    <t>894665118</t>
  </si>
  <si>
    <t>17 06 04</t>
  </si>
  <si>
    <t xml:space="preserve">Izolačné materiály iné ako uvedené v 17 06 01 a 17 06 03 </t>
  </si>
  <si>
    <t>711914654</t>
  </si>
  <si>
    <t>22.2-Odpady</t>
  </si>
  <si>
    <t>Súpis odpadov elektro (kategória O)</t>
  </si>
  <si>
    <t>16 02 14</t>
  </si>
  <si>
    <t>Vyradené  elektrické a elektronické zariadenia bez PCB zariadenie iné ako uvedené v 16 02 09 až 16 02 13</t>
  </si>
  <si>
    <t>-970747338</t>
  </si>
  <si>
    <t>24-Odpady</t>
  </si>
  <si>
    <t>Zhodnotenie odpadov (kategória O)</t>
  </si>
  <si>
    <t>17 04 05</t>
  </si>
  <si>
    <t>Železný šrot ako dr. surovina</t>
  </si>
  <si>
    <t>-1261219875</t>
  </si>
  <si>
    <t>17 04 07</t>
  </si>
  <si>
    <t>Zmiešané kovy</t>
  </si>
  <si>
    <t>1597564821</t>
  </si>
  <si>
    <t>17 04 11</t>
  </si>
  <si>
    <t>Káble iné ako v 17 04 10</t>
  </si>
  <si>
    <t>853652054</t>
  </si>
  <si>
    <t>Zhod. odp 2</t>
  </si>
  <si>
    <t>Odvoz a doprava odpadu + stojné</t>
  </si>
  <si>
    <t>-2074799034</t>
  </si>
  <si>
    <t>Zhod. odp 3</t>
  </si>
  <si>
    <t>Nakladanie odpadu na auto</t>
  </si>
  <si>
    <t>-105812694</t>
  </si>
  <si>
    <t>MČ PROJEKTY, s.r.o.</t>
  </si>
  <si>
    <r>
      <rPr>
        <sz val="11"/>
        <rFont val="Arial"/>
        <family val="2"/>
        <charset val="238"/>
      </rPr>
      <t xml:space="preserve">Chrenovská 32       </t>
    </r>
    <r>
      <rPr>
        <b/>
        <sz val="11"/>
        <rFont val="Arial"/>
        <family val="2"/>
        <charset val="238"/>
      </rPr>
      <t xml:space="preserve">                                                               </t>
    </r>
  </si>
  <si>
    <t xml:space="preserve">949 01 NITRA       </t>
  </si>
  <si>
    <t>tel./fax.: 037/65 35 777</t>
  </si>
  <si>
    <t>Názov projektu:</t>
  </si>
  <si>
    <t xml:space="preserve">Prekládka diaľkového ovládania </t>
  </si>
  <si>
    <t>rozvádzača na „tepelnom velíne“</t>
  </si>
  <si>
    <t>PS30 - Riadiaci systém</t>
  </si>
  <si>
    <t>Názov dokumentu:</t>
  </si>
  <si>
    <t>Výkaz Výmer</t>
  </si>
  <si>
    <t>MH Teplárenský holding, a.s.</t>
  </si>
  <si>
    <t>Turbínová 3</t>
  </si>
  <si>
    <t>831 04 Bratislava</t>
  </si>
  <si>
    <t>Zákazka číslo:</t>
  </si>
  <si>
    <t>Archívne číslo:</t>
  </si>
  <si>
    <t>P1030-23-476-06-VV-PS30-DRS</t>
  </si>
  <si>
    <t>Stupeň:</t>
  </si>
  <si>
    <t>DRS</t>
  </si>
  <si>
    <t>Vypracoval:</t>
  </si>
  <si>
    <t>Valach</t>
  </si>
  <si>
    <t>Schválil:</t>
  </si>
  <si>
    <t>DCC:</t>
  </si>
  <si>
    <t>&amp;CCA</t>
  </si>
  <si>
    <t>06/2023</t>
  </si>
  <si>
    <t>Poradové číslo listu:</t>
  </si>
  <si>
    <t>Počet listov:</t>
  </si>
  <si>
    <t>Príloha:</t>
  </si>
  <si>
    <t>06</t>
  </si>
  <si>
    <t>Zmena:</t>
  </si>
  <si>
    <t>Názov:</t>
  </si>
  <si>
    <t>Vykonal:</t>
  </si>
  <si>
    <t>Revízia:</t>
  </si>
  <si>
    <t>00</t>
  </si>
  <si>
    <t>Sada č.: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</si>
</sst>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55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sz val="10"/>
      <color rgb="FFFFFFFF"/>
      <name val="Arial CE"/>
    </font>
    <font>
      <b/>
      <sz val="10"/>
      <color rgb="FFFFFFFF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sz val="10"/>
      <color rgb="FF464646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  <font>
      <sz val="10"/>
      <name val="Arial CE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b/>
      <sz val="20"/>
      <name val="Arial"/>
      <family val="2"/>
      <charset val="238"/>
    </font>
    <font>
      <i/>
      <sz val="10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b/>
      <sz val="10"/>
      <name val="Arial"/>
      <family val="2"/>
      <charset val="238"/>
    </font>
    <font>
      <sz val="11"/>
      <color rgb="FFFF0000"/>
      <name val="Arial"/>
      <family val="2"/>
      <charset val="238"/>
    </font>
    <font>
      <b/>
      <sz val="16"/>
      <name val="Arial"/>
      <family val="2"/>
      <charset val="238"/>
    </font>
    <font>
      <sz val="11"/>
      <name val="Arial CE"/>
      <family val="2"/>
      <charset val="238"/>
    </font>
    <font>
      <b/>
      <sz val="10"/>
      <name val="Arial CE"/>
      <charset val="238"/>
    </font>
    <font>
      <sz val="12"/>
      <name val="Arial CE"/>
      <family val="2"/>
      <charset val="238"/>
    </font>
    <font>
      <b/>
      <sz val="12"/>
      <name val="Arial"/>
      <family val="2"/>
      <charset val="238"/>
    </font>
    <font>
      <b/>
      <sz val="12"/>
      <name val="Arial CE"/>
      <family val="2"/>
      <charset val="238"/>
    </font>
    <font>
      <sz val="10"/>
      <color indexed="10"/>
      <name val="Arial"/>
      <family val="2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3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6" fillId="0" borderId="0" applyNumberFormat="0" applyFill="0" applyBorder="0" applyAlignment="0" applyProtection="0"/>
    <xf numFmtId="0" fontId="37" fillId="0" borderId="0"/>
  </cellStyleXfs>
  <cellXfs count="307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/>
    <xf numFmtId="0" fontId="9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3" xfId="0" applyBorder="1" applyAlignment="1">
      <alignment vertical="center"/>
    </xf>
    <xf numFmtId="0" fontId="14" fillId="0" borderId="5" xfId="0" applyFont="1" applyBorder="1" applyAlignment="1">
      <alignment horizontal="left"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0" fontId="15" fillId="0" borderId="3" xfId="0" applyFont="1" applyBorder="1" applyAlignment="1">
      <alignment vertical="center"/>
    </xf>
    <xf numFmtId="0" fontId="0" fillId="4" borderId="0" xfId="0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ill="1" applyBorder="1" applyAlignment="1">
      <alignment vertical="center"/>
    </xf>
    <xf numFmtId="0" fontId="4" fillId="4" borderId="7" xfId="0" applyFont="1" applyFill="1" applyBorder="1" applyAlignment="1">
      <alignment horizontal="center" vertical="center"/>
    </xf>
    <xf numFmtId="0" fontId="18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0" fillId="0" borderId="0" xfId="0" applyFont="1" applyAlignment="1">
      <alignment horizontal="left" vertical="center"/>
    </xf>
    <xf numFmtId="0" fontId="0" fillId="0" borderId="15" xfId="0" applyBorder="1" applyAlignment="1">
      <alignment vertical="center"/>
    </xf>
    <xf numFmtId="0" fontId="0" fillId="5" borderId="7" xfId="0" applyFill="1" applyBorder="1" applyAlignment="1">
      <alignment vertical="center"/>
    </xf>
    <xf numFmtId="0" fontId="21" fillId="5" borderId="0" xfId="0" applyFont="1" applyFill="1" applyAlignment="1">
      <alignment horizontal="center" vertical="center"/>
    </xf>
    <xf numFmtId="0" fontId="22" fillId="0" borderId="16" xfId="0" applyFont="1" applyBorder="1" applyAlignment="1">
      <alignment horizontal="center" vertical="center" wrapText="1"/>
    </xf>
    <xf numFmtId="0" fontId="22" fillId="0" borderId="17" xfId="0" applyFont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 wrapText="1"/>
    </xf>
    <xf numFmtId="0" fontId="0" fillId="0" borderId="11" xfId="0" applyBorder="1" applyAlignment="1">
      <alignment vertical="center"/>
    </xf>
    <xf numFmtId="0" fontId="4" fillId="0" borderId="3" xfId="0" applyFont="1" applyBorder="1" applyAlignment="1">
      <alignment vertical="center"/>
    </xf>
    <xf numFmtId="0" fontId="23" fillId="0" borderId="0" xfId="0" applyFont="1" applyAlignment="1">
      <alignment horizontal="left" vertical="center"/>
    </xf>
    <xf numFmtId="0" fontId="23" fillId="0" borderId="0" xfId="0" applyFont="1" applyAlignment="1">
      <alignment vertical="center"/>
    </xf>
    <xf numFmtId="4" fontId="23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9" fillId="0" borderId="14" xfId="0" applyNumberFormat="1" applyFont="1" applyBorder="1" applyAlignment="1">
      <alignment vertical="center"/>
    </xf>
    <xf numFmtId="4" fontId="19" fillId="0" borderId="0" xfId="0" applyNumberFormat="1" applyFont="1" applyAlignment="1">
      <alignment vertical="center"/>
    </xf>
    <xf numFmtId="166" fontId="19" fillId="0" borderId="0" xfId="0" applyNumberFormat="1" applyFont="1" applyAlignment="1">
      <alignment vertical="center"/>
    </xf>
    <xf numFmtId="4" fontId="19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5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6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8" fillId="0" borderId="14" xfId="0" applyNumberFormat="1" applyFont="1" applyBorder="1" applyAlignment="1">
      <alignment vertical="center"/>
    </xf>
    <xf numFmtId="4" fontId="28" fillId="0" borderId="0" xfId="0" applyNumberFormat="1" applyFont="1" applyAlignment="1">
      <alignment vertical="center"/>
    </xf>
    <xf numFmtId="166" fontId="28" fillId="0" borderId="0" xfId="0" applyNumberFormat="1" applyFont="1" applyAlignment="1">
      <alignment vertical="center"/>
    </xf>
    <xf numFmtId="4" fontId="28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4" fontId="28" fillId="0" borderId="19" xfId="0" applyNumberFormat="1" applyFont="1" applyBorder="1" applyAlignment="1">
      <alignment vertical="center"/>
    </xf>
    <xf numFmtId="4" fontId="28" fillId="0" borderId="20" xfId="0" applyNumberFormat="1" applyFont="1" applyBorder="1" applyAlignment="1">
      <alignment vertical="center"/>
    </xf>
    <xf numFmtId="166" fontId="28" fillId="0" borderId="20" xfId="0" applyNumberFormat="1" applyFont="1" applyBorder="1" applyAlignment="1">
      <alignment vertical="center"/>
    </xf>
    <xf numFmtId="4" fontId="28" fillId="0" borderId="21" xfId="0" applyNumberFormat="1" applyFont="1" applyBorder="1" applyAlignment="1">
      <alignment vertical="center"/>
    </xf>
    <xf numFmtId="0" fontId="29" fillId="0" borderId="0" xfId="0" applyFont="1" applyAlignment="1">
      <alignment horizontal="left" vertical="center"/>
    </xf>
    <xf numFmtId="0" fontId="0" fillId="0" borderId="3" xfId="0" applyBorder="1" applyAlignment="1">
      <alignment vertical="center" wrapText="1"/>
    </xf>
    <xf numFmtId="4" fontId="2" fillId="0" borderId="0" xfId="0" applyNumberFormat="1" applyFont="1" applyAlignment="1">
      <alignment vertical="center"/>
    </xf>
    <xf numFmtId="0" fontId="30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4" fontId="15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164" fontId="15" fillId="0" borderId="0" xfId="0" applyNumberFormat="1" applyFont="1" applyAlignment="1">
      <alignment horizontal="righ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5" borderId="0" xfId="0" applyFill="1" applyAlignment="1">
      <alignment vertical="center"/>
    </xf>
    <xf numFmtId="0" fontId="4" fillId="5" borderId="6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right" vertical="center"/>
    </xf>
    <xf numFmtId="0" fontId="4" fillId="5" borderId="7" xfId="0" applyFont="1" applyFill="1" applyBorder="1" applyAlignment="1">
      <alignment horizontal="center" vertical="center"/>
    </xf>
    <xf numFmtId="4" fontId="4" fillId="5" borderId="7" xfId="0" applyNumberFormat="1" applyFont="1" applyFill="1" applyBorder="1" applyAlignment="1">
      <alignment vertical="center"/>
    </xf>
    <xf numFmtId="0" fontId="0" fillId="5" borderId="8" xfId="0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21" fillId="5" borderId="0" xfId="0" applyFont="1" applyFill="1" applyAlignment="1">
      <alignment horizontal="left" vertical="center"/>
    </xf>
    <xf numFmtId="0" fontId="21" fillId="5" borderId="0" xfId="0" applyFont="1" applyFill="1" applyAlignment="1">
      <alignment horizontal="right" vertical="center"/>
    </xf>
    <xf numFmtId="0" fontId="31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4" fontId="31" fillId="0" borderId="0" xfId="0" applyNumberFormat="1" applyFont="1" applyAlignment="1">
      <alignment vertical="center"/>
    </xf>
    <xf numFmtId="0" fontId="22" fillId="0" borderId="0" xfId="0" applyFont="1" applyAlignment="1">
      <alignment horizontal="center" vertical="center"/>
    </xf>
    <xf numFmtId="0" fontId="0" fillId="0" borderId="3" xfId="0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7" fillId="0" borderId="0" xfId="0" applyFont="1" applyAlignment="1" applyProtection="1">
      <alignment horizontal="left" vertical="center"/>
      <protection locked="0"/>
    </xf>
    <xf numFmtId="4" fontId="7" fillId="3" borderId="0" xfId="0" applyNumberFormat="1" applyFont="1" applyFill="1" applyAlignment="1" applyProtection="1">
      <alignment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4" fontId="0" fillId="0" borderId="0" xfId="0" applyNumberFormat="1" applyAlignment="1" applyProtection="1">
      <alignment vertical="center"/>
      <protection locked="0"/>
    </xf>
    <xf numFmtId="0" fontId="23" fillId="5" borderId="0" xfId="0" applyFont="1" applyFill="1" applyAlignment="1">
      <alignment horizontal="left" vertical="center"/>
    </xf>
    <xf numFmtId="4" fontId="23" fillId="5" borderId="0" xfId="0" applyNumberFormat="1" applyFont="1" applyFill="1" applyAlignment="1">
      <alignment vertical="center"/>
    </xf>
    <xf numFmtId="0" fontId="0" fillId="0" borderId="3" xfId="0" applyBorder="1" applyAlignment="1">
      <alignment horizontal="center" vertical="center" wrapText="1"/>
    </xf>
    <xf numFmtId="0" fontId="21" fillId="5" borderId="16" xfId="0" applyFont="1" applyFill="1" applyBorder="1" applyAlignment="1">
      <alignment horizontal="center" vertical="center" wrapText="1"/>
    </xf>
    <xf numFmtId="0" fontId="21" fillId="5" borderId="17" xfId="0" applyFont="1" applyFill="1" applyBorder="1" applyAlignment="1">
      <alignment horizontal="center" vertical="center" wrapText="1"/>
    </xf>
    <xf numFmtId="0" fontId="21" fillId="5" borderId="18" xfId="0" applyFont="1" applyFill="1" applyBorder="1" applyAlignment="1">
      <alignment horizontal="center" vertical="center" wrapText="1"/>
    </xf>
    <xf numFmtId="0" fontId="21" fillId="5" borderId="0" xfId="0" applyFont="1" applyFill="1" applyAlignment="1">
      <alignment horizontal="center" vertical="center" wrapText="1"/>
    </xf>
    <xf numFmtId="167" fontId="23" fillId="0" borderId="0" xfId="0" applyNumberFormat="1" applyFont="1"/>
    <xf numFmtId="166" fontId="32" fillId="0" borderId="12" xfId="0" applyNumberFormat="1" applyFont="1" applyBorder="1"/>
    <xf numFmtId="166" fontId="32" fillId="0" borderId="13" xfId="0" applyNumberFormat="1" applyFont="1" applyBorder="1"/>
    <xf numFmtId="167" fontId="33" fillId="0" borderId="0" xfId="0" applyNumberFormat="1" applyFont="1" applyAlignment="1">
      <alignment vertical="center"/>
    </xf>
    <xf numFmtId="0" fontId="8" fillId="0" borderId="3" xfId="0" applyFont="1" applyBorder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Protection="1">
      <protection locked="0"/>
    </xf>
    <xf numFmtId="167" fontId="6" fillId="0" borderId="0" xfId="0" applyNumberFormat="1" applyFont="1"/>
    <xf numFmtId="0" fontId="8" fillId="0" borderId="14" xfId="0" applyFont="1" applyBorder="1"/>
    <xf numFmtId="166" fontId="8" fillId="0" borderId="0" xfId="0" applyNumberFormat="1" applyFont="1"/>
    <xf numFmtId="166" fontId="8" fillId="0" borderId="15" xfId="0" applyNumberFormat="1" applyFont="1" applyBorder="1"/>
    <xf numFmtId="0" fontId="8" fillId="0" borderId="0" xfId="0" applyFont="1" applyAlignment="1">
      <alignment horizontal="center"/>
    </xf>
    <xf numFmtId="167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167" fontId="7" fillId="0" borderId="0" xfId="0" applyNumberFormat="1" applyFont="1"/>
    <xf numFmtId="0" fontId="21" fillId="0" borderId="22" xfId="0" applyFont="1" applyBorder="1" applyAlignment="1" applyProtection="1">
      <alignment horizontal="center" vertical="center"/>
      <protection locked="0"/>
    </xf>
    <xf numFmtId="49" fontId="21" fillId="0" borderId="22" xfId="0" applyNumberFormat="1" applyFont="1" applyBorder="1" applyAlignment="1" applyProtection="1">
      <alignment horizontal="left" vertical="center" wrapText="1"/>
      <protection locked="0"/>
    </xf>
    <xf numFmtId="0" fontId="21" fillId="0" borderId="22" xfId="0" applyFont="1" applyBorder="1" applyAlignment="1" applyProtection="1">
      <alignment horizontal="left" vertical="center" wrapText="1"/>
      <protection locked="0"/>
    </xf>
    <xf numFmtId="0" fontId="21" fillId="0" borderId="22" xfId="0" applyFont="1" applyBorder="1" applyAlignment="1" applyProtection="1">
      <alignment horizontal="center" vertical="center" wrapText="1"/>
      <protection locked="0"/>
    </xf>
    <xf numFmtId="167" fontId="21" fillId="0" borderId="22" xfId="0" applyNumberFormat="1" applyFont="1" applyBorder="1" applyAlignment="1" applyProtection="1">
      <alignment vertical="center"/>
      <protection locked="0"/>
    </xf>
    <xf numFmtId="167" fontId="21" fillId="3" borderId="22" xfId="0" applyNumberFormat="1" applyFont="1" applyFill="1" applyBorder="1" applyAlignment="1" applyProtection="1">
      <alignment vertical="center"/>
      <protection locked="0"/>
    </xf>
    <xf numFmtId="0" fontId="0" fillId="0" borderId="22" xfId="0" applyBorder="1" applyAlignment="1" applyProtection="1">
      <alignment vertical="center"/>
      <protection locked="0"/>
    </xf>
    <xf numFmtId="0" fontId="22" fillId="3" borderId="14" xfId="0" applyFont="1" applyFill="1" applyBorder="1" applyAlignment="1" applyProtection="1">
      <alignment horizontal="left" vertical="center"/>
      <protection locked="0"/>
    </xf>
    <xf numFmtId="166" fontId="22" fillId="0" borderId="0" xfId="0" applyNumberFormat="1" applyFont="1" applyAlignment="1">
      <alignment vertical="center"/>
    </xf>
    <xf numFmtId="166" fontId="22" fillId="0" borderId="15" xfId="0" applyNumberFormat="1" applyFont="1" applyBorder="1" applyAlignment="1">
      <alignment vertical="center"/>
    </xf>
    <xf numFmtId="0" fontId="21" fillId="0" borderId="0" xfId="0" applyFont="1" applyAlignment="1">
      <alignment horizontal="left" vertical="center"/>
    </xf>
    <xf numFmtId="4" fontId="0" fillId="0" borderId="0" xfId="0" applyNumberFormat="1" applyAlignment="1">
      <alignment vertical="center"/>
    </xf>
    <xf numFmtId="167" fontId="0" fillId="0" borderId="0" xfId="0" applyNumberFormat="1" applyAlignment="1">
      <alignment vertical="center"/>
    </xf>
    <xf numFmtId="0" fontId="34" fillId="0" borderId="22" xfId="0" applyFont="1" applyBorder="1" applyAlignment="1" applyProtection="1">
      <alignment horizontal="center" vertical="center"/>
      <protection locked="0"/>
    </xf>
    <xf numFmtId="49" fontId="34" fillId="0" borderId="22" xfId="0" applyNumberFormat="1" applyFont="1" applyBorder="1" applyAlignment="1" applyProtection="1">
      <alignment horizontal="left" vertical="center" wrapText="1"/>
      <protection locked="0"/>
    </xf>
    <xf numFmtId="0" fontId="34" fillId="0" borderId="22" xfId="0" applyFont="1" applyBorder="1" applyAlignment="1" applyProtection="1">
      <alignment horizontal="left" vertical="center" wrapText="1"/>
      <protection locked="0"/>
    </xf>
    <xf numFmtId="0" fontId="34" fillId="0" borderId="22" xfId="0" applyFont="1" applyBorder="1" applyAlignment="1" applyProtection="1">
      <alignment horizontal="center" vertical="center" wrapText="1"/>
      <protection locked="0"/>
    </xf>
    <xf numFmtId="167" fontId="34" fillId="0" borderId="22" xfId="0" applyNumberFormat="1" applyFont="1" applyBorder="1" applyAlignment="1" applyProtection="1">
      <alignment vertical="center"/>
      <protection locked="0"/>
    </xf>
    <xf numFmtId="167" fontId="34" fillId="3" borderId="22" xfId="0" applyNumberFormat="1" applyFont="1" applyFill="1" applyBorder="1" applyAlignment="1" applyProtection="1">
      <alignment vertical="center"/>
      <protection locked="0"/>
    </xf>
    <xf numFmtId="0" fontId="35" fillId="0" borderId="22" xfId="0" applyFont="1" applyBorder="1" applyAlignment="1" applyProtection="1">
      <alignment vertical="center"/>
      <protection locked="0"/>
    </xf>
    <xf numFmtId="0" fontId="35" fillId="0" borderId="3" xfId="0" applyFont="1" applyBorder="1" applyAlignment="1">
      <alignment vertical="center"/>
    </xf>
    <xf numFmtId="0" fontId="34" fillId="3" borderId="14" xfId="0" applyFont="1" applyFill="1" applyBorder="1" applyAlignment="1" applyProtection="1">
      <alignment horizontal="left" vertical="center"/>
      <protection locked="0"/>
    </xf>
    <xf numFmtId="0" fontId="34" fillId="0" borderId="0" xfId="0" applyFont="1" applyAlignment="1">
      <alignment horizontal="center" vertical="center"/>
    </xf>
    <xf numFmtId="0" fontId="22" fillId="3" borderId="19" xfId="0" applyFont="1" applyFill="1" applyBorder="1" applyAlignment="1" applyProtection="1">
      <alignment horizontal="left" vertical="center"/>
      <protection locked="0"/>
    </xf>
    <xf numFmtId="0" fontId="22" fillId="0" borderId="20" xfId="0" applyFont="1" applyBorder="1" applyAlignment="1">
      <alignment horizontal="center" vertical="center"/>
    </xf>
    <xf numFmtId="0" fontId="0" fillId="0" borderId="20" xfId="0" applyBorder="1" applyAlignment="1">
      <alignment vertical="center"/>
    </xf>
    <xf numFmtId="166" fontId="22" fillId="0" borderId="20" xfId="0" applyNumberFormat="1" applyFont="1" applyBorder="1" applyAlignment="1">
      <alignment vertical="center"/>
    </xf>
    <xf numFmtId="166" fontId="22" fillId="0" borderId="21" xfId="0" applyNumberFormat="1" applyFont="1" applyBorder="1" applyAlignment="1">
      <alignment vertical="center"/>
    </xf>
    <xf numFmtId="1" fontId="38" fillId="0" borderId="23" xfId="2" applyNumberFormat="1" applyFont="1" applyBorder="1"/>
    <xf numFmtId="0" fontId="39" fillId="0" borderId="24" xfId="2" quotePrefix="1" applyFont="1" applyBorder="1" applyAlignment="1">
      <alignment horizontal="left"/>
    </xf>
    <xf numFmtId="0" fontId="40" fillId="0" borderId="25" xfId="2" quotePrefix="1" applyFont="1" applyBorder="1" applyAlignment="1">
      <alignment horizontal="left" vertical="center"/>
    </xf>
    <xf numFmtId="0" fontId="38" fillId="0" borderId="0" xfId="2" quotePrefix="1" applyFont="1" applyAlignment="1">
      <alignment horizontal="left"/>
    </xf>
    <xf numFmtId="49" fontId="41" fillId="0" borderId="0" xfId="2" applyNumberFormat="1" applyFont="1"/>
    <xf numFmtId="0" fontId="38" fillId="0" borderId="0" xfId="2" applyFont="1"/>
    <xf numFmtId="0" fontId="41" fillId="0" borderId="0" xfId="2" applyFont="1" applyAlignment="1">
      <alignment horizontal="left"/>
    </xf>
    <xf numFmtId="49" fontId="41" fillId="0" borderId="0" xfId="2" applyNumberFormat="1" applyFont="1" applyAlignment="1">
      <alignment horizontal="right"/>
    </xf>
    <xf numFmtId="1" fontId="38" fillId="0" borderId="26" xfId="2" applyNumberFormat="1" applyFont="1" applyBorder="1"/>
    <xf numFmtId="0" fontId="39" fillId="0" borderId="27" xfId="2" quotePrefix="1" applyFont="1" applyBorder="1" applyAlignment="1">
      <alignment horizontal="left"/>
    </xf>
    <xf numFmtId="0" fontId="42" fillId="0" borderId="28" xfId="2" quotePrefix="1" applyFont="1" applyBorder="1" applyAlignment="1">
      <alignment horizontal="left" wrapText="1"/>
    </xf>
    <xf numFmtId="1" fontId="38" fillId="0" borderId="29" xfId="2" applyNumberFormat="1" applyFont="1" applyBorder="1"/>
    <xf numFmtId="0" fontId="39" fillId="0" borderId="0" xfId="2" quotePrefix="1" applyFont="1" applyAlignment="1">
      <alignment horizontal="left"/>
    </xf>
    <xf numFmtId="0" fontId="43" fillId="0" borderId="30" xfId="2" quotePrefix="1" applyFont="1" applyBorder="1" applyAlignment="1">
      <alignment horizontal="left" wrapText="1"/>
    </xf>
    <xf numFmtId="1" fontId="38" fillId="0" borderId="31" xfId="2" applyNumberFormat="1" applyFont="1" applyBorder="1"/>
    <xf numFmtId="0" fontId="39" fillId="0" borderId="32" xfId="2" quotePrefix="1" applyFont="1" applyBorder="1" applyAlignment="1">
      <alignment horizontal="left"/>
    </xf>
    <xf numFmtId="0" fontId="43" fillId="0" borderId="33" xfId="2" quotePrefix="1" applyFont="1" applyBorder="1" applyAlignment="1">
      <alignment horizontal="left" wrapText="1"/>
    </xf>
    <xf numFmtId="1" fontId="38" fillId="0" borderId="29" xfId="2" applyNumberFormat="1" applyFont="1" applyBorder="1" applyAlignment="1">
      <alignment horizontal="left" vertical="center"/>
    </xf>
    <xf numFmtId="0" fontId="43" fillId="0" borderId="0" xfId="2" quotePrefix="1" applyFont="1" applyAlignment="1">
      <alignment horizontal="left" vertical="center"/>
    </xf>
    <xf numFmtId="0" fontId="38" fillId="0" borderId="30" xfId="2" quotePrefix="1" applyFont="1" applyBorder="1" applyAlignment="1">
      <alignment horizontal="left" vertical="center"/>
    </xf>
    <xf numFmtId="0" fontId="38" fillId="0" borderId="0" xfId="2" applyFont="1" applyAlignment="1">
      <alignment horizontal="left"/>
    </xf>
    <xf numFmtId="1" fontId="43" fillId="0" borderId="29" xfId="2" applyNumberFormat="1" applyFont="1" applyBorder="1" applyAlignment="1">
      <alignment horizontal="left" vertical="center"/>
    </xf>
    <xf numFmtId="0" fontId="42" fillId="0" borderId="0" xfId="2" applyFont="1" applyAlignment="1">
      <alignment horizontal="left" vertical="center"/>
    </xf>
    <xf numFmtId="0" fontId="43" fillId="0" borderId="30" xfId="2" quotePrefix="1" applyFont="1" applyBorder="1" applyAlignment="1" applyProtection="1">
      <alignment vertical="center"/>
      <protection locked="0"/>
    </xf>
    <xf numFmtId="0" fontId="44" fillId="0" borderId="0" xfId="2" applyFont="1" applyAlignment="1">
      <alignment horizontal="center" vertical="center"/>
    </xf>
    <xf numFmtId="0" fontId="43" fillId="0" borderId="30" xfId="2" applyFont="1" applyBorder="1" applyAlignment="1" applyProtection="1">
      <alignment vertical="center"/>
      <protection locked="0"/>
    </xf>
    <xf numFmtId="0" fontId="45" fillId="0" borderId="30" xfId="2" applyFont="1" applyBorder="1" applyAlignment="1" applyProtection="1">
      <alignment vertical="center"/>
      <protection locked="0"/>
    </xf>
    <xf numFmtId="0" fontId="37" fillId="0" borderId="0" xfId="2"/>
    <xf numFmtId="1" fontId="42" fillId="0" borderId="29" xfId="2" applyNumberFormat="1" applyFont="1" applyBorder="1" applyAlignment="1">
      <alignment horizontal="left" vertical="center"/>
    </xf>
    <xf numFmtId="0" fontId="44" fillId="0" borderId="0" xfId="2" quotePrefix="1" applyFont="1" applyAlignment="1">
      <alignment horizontal="center"/>
    </xf>
    <xf numFmtId="0" fontId="44" fillId="0" borderId="0" xfId="2" applyFont="1" applyAlignment="1">
      <alignment horizontal="left"/>
    </xf>
    <xf numFmtId="0" fontId="38" fillId="0" borderId="0" xfId="2" applyFont="1" applyAlignment="1">
      <alignment horizontal="center"/>
    </xf>
    <xf numFmtId="0" fontId="44" fillId="0" borderId="0" xfId="2" applyFont="1" applyAlignment="1">
      <alignment horizontal="center"/>
    </xf>
    <xf numFmtId="0" fontId="43" fillId="0" borderId="30" xfId="2" applyFont="1" applyBorder="1" applyAlignment="1" applyProtection="1">
      <alignment horizontal="left" vertical="center"/>
      <protection locked="0"/>
    </xf>
    <xf numFmtId="49" fontId="38" fillId="0" borderId="0" xfId="2" applyNumberFormat="1" applyFont="1" applyAlignment="1">
      <alignment horizontal="left"/>
    </xf>
    <xf numFmtId="49" fontId="44" fillId="0" borderId="0" xfId="2" applyNumberFormat="1" applyFont="1" applyAlignment="1">
      <alignment horizontal="left"/>
    </xf>
    <xf numFmtId="49" fontId="44" fillId="0" borderId="0" xfId="2" applyNumberFormat="1" applyFont="1"/>
    <xf numFmtId="49" fontId="38" fillId="0" borderId="0" xfId="2" applyNumberFormat="1" applyFont="1"/>
    <xf numFmtId="1" fontId="38" fillId="0" borderId="29" xfId="2" applyNumberFormat="1" applyFont="1" applyBorder="1" applyAlignment="1">
      <alignment horizontal="center" vertical="top"/>
    </xf>
    <xf numFmtId="0" fontId="42" fillId="0" borderId="0" xfId="2" applyFont="1" applyAlignment="1">
      <alignment horizontal="left"/>
    </xf>
    <xf numFmtId="0" fontId="46" fillId="0" borderId="30" xfId="2" applyFont="1" applyBorder="1" applyAlignment="1">
      <alignment horizontal="left"/>
    </xf>
    <xf numFmtId="1" fontId="38" fillId="0" borderId="29" xfId="2" applyNumberFormat="1" applyFont="1" applyBorder="1" applyAlignment="1">
      <alignment vertical="center"/>
    </xf>
    <xf numFmtId="0" fontId="43" fillId="0" borderId="0" xfId="2" applyFont="1" applyAlignment="1">
      <alignment vertical="center"/>
    </xf>
    <xf numFmtId="49" fontId="43" fillId="0" borderId="30" xfId="2" applyNumberFormat="1" applyFont="1" applyBorder="1" applyAlignment="1" applyProtection="1">
      <alignment vertical="center"/>
      <protection locked="0"/>
    </xf>
    <xf numFmtId="49" fontId="44" fillId="0" borderId="29" xfId="2" applyNumberFormat="1" applyFont="1" applyBorder="1" applyAlignment="1">
      <alignment vertical="center"/>
    </xf>
    <xf numFmtId="0" fontId="42" fillId="0" borderId="0" xfId="2" applyFont="1" applyAlignment="1">
      <alignment vertical="center"/>
    </xf>
    <xf numFmtId="49" fontId="38" fillId="0" borderId="29" xfId="2" applyNumberFormat="1" applyFont="1" applyBorder="1" applyAlignment="1">
      <alignment vertical="center"/>
    </xf>
    <xf numFmtId="0" fontId="38" fillId="0" borderId="0" xfId="2" applyFont="1" applyAlignment="1">
      <alignment horizontal="center" vertical="center"/>
    </xf>
    <xf numFmtId="0" fontId="47" fillId="0" borderId="0" xfId="2" applyFont="1" applyAlignment="1">
      <alignment vertical="center"/>
    </xf>
    <xf numFmtId="0" fontId="37" fillId="0" borderId="0" xfId="2" applyAlignment="1">
      <alignment horizontal="center" vertical="center"/>
    </xf>
    <xf numFmtId="0" fontId="47" fillId="0" borderId="30" xfId="2" applyFont="1" applyBorder="1" applyAlignment="1" applyProtection="1">
      <alignment horizontal="left" vertical="center"/>
      <protection locked="0"/>
    </xf>
    <xf numFmtId="0" fontId="47" fillId="0" borderId="30" xfId="2" applyFont="1" applyBorder="1" applyAlignment="1" applyProtection="1">
      <alignment vertical="center"/>
      <protection locked="0"/>
    </xf>
    <xf numFmtId="1" fontId="44" fillId="0" borderId="29" xfId="2" applyNumberFormat="1" applyFont="1" applyBorder="1" applyAlignment="1">
      <alignment vertical="center"/>
    </xf>
    <xf numFmtId="0" fontId="48" fillId="0" borderId="0" xfId="2" applyFont="1"/>
    <xf numFmtId="49" fontId="38" fillId="0" borderId="0" xfId="2" applyNumberFormat="1" applyFont="1" applyAlignment="1">
      <alignment horizontal="left" vertical="top"/>
    </xf>
    <xf numFmtId="49" fontId="38" fillId="0" borderId="0" xfId="2" applyNumberFormat="1" applyFont="1" applyAlignment="1">
      <alignment vertical="top"/>
    </xf>
    <xf numFmtId="0" fontId="47" fillId="0" borderId="30" xfId="2" applyFont="1" applyBorder="1" applyAlignment="1">
      <alignment horizontal="left" vertical="center"/>
    </xf>
    <xf numFmtId="0" fontId="43" fillId="0" borderId="30" xfId="2" applyFont="1" applyBorder="1" applyAlignment="1">
      <alignment horizontal="left" vertical="center"/>
    </xf>
    <xf numFmtId="49" fontId="47" fillId="0" borderId="30" xfId="2" applyNumberFormat="1" applyFont="1" applyBorder="1" applyAlignment="1" applyProtection="1">
      <alignment horizontal="left" vertical="center"/>
      <protection locked="0"/>
    </xf>
    <xf numFmtId="49" fontId="43" fillId="0" borderId="30" xfId="2" applyNumberFormat="1" applyFont="1" applyBorder="1" applyAlignment="1" applyProtection="1">
      <alignment horizontal="left" vertical="top"/>
      <protection locked="0"/>
    </xf>
    <xf numFmtId="49" fontId="47" fillId="0" borderId="30" xfId="2" applyNumberFormat="1" applyFont="1" applyBorder="1" applyAlignment="1" applyProtection="1">
      <alignment horizontal="left"/>
      <protection locked="0"/>
    </xf>
    <xf numFmtId="49" fontId="43" fillId="0" borderId="30" xfId="2" applyNumberFormat="1" applyFont="1" applyBorder="1" applyAlignment="1" applyProtection="1">
      <alignment horizontal="left"/>
      <protection locked="0"/>
    </xf>
    <xf numFmtId="49" fontId="39" fillId="0" borderId="0" xfId="2" applyNumberFormat="1" applyFont="1" applyAlignment="1">
      <alignment horizontal="left"/>
    </xf>
    <xf numFmtId="49" fontId="39" fillId="0" borderId="0" xfId="2" applyNumberFormat="1" applyFont="1"/>
    <xf numFmtId="0" fontId="49" fillId="0" borderId="0" xfId="2" applyFont="1"/>
    <xf numFmtId="1" fontId="38" fillId="0" borderId="31" xfId="2" applyNumberFormat="1" applyFont="1" applyBorder="1" applyAlignment="1">
      <alignment horizontal="center" vertical="top"/>
    </xf>
    <xf numFmtId="0" fontId="42" fillId="0" borderId="32" xfId="2" applyFont="1" applyBorder="1" applyAlignment="1">
      <alignment horizontal="left" vertical="center"/>
    </xf>
    <xf numFmtId="49" fontId="47" fillId="0" borderId="33" xfId="2" applyNumberFormat="1" applyFont="1" applyBorder="1" applyAlignment="1" applyProtection="1">
      <alignment horizontal="left"/>
      <protection locked="0"/>
    </xf>
    <xf numFmtId="1" fontId="38" fillId="0" borderId="0" xfId="2" applyNumberFormat="1" applyFont="1" applyAlignment="1">
      <alignment horizontal="center" vertical="top"/>
    </xf>
    <xf numFmtId="49" fontId="43" fillId="0" borderId="0" xfId="2" applyNumberFormat="1" applyFont="1" applyAlignment="1">
      <alignment horizontal="center"/>
    </xf>
    <xf numFmtId="0" fontId="47" fillId="0" borderId="0" xfId="2" applyFont="1"/>
    <xf numFmtId="49" fontId="50" fillId="0" borderId="0" xfId="2" applyNumberFormat="1" applyFont="1" applyAlignment="1">
      <alignment horizontal="right" vertical="center"/>
    </xf>
    <xf numFmtId="0" fontId="51" fillId="0" borderId="0" xfId="2" applyFont="1" applyAlignment="1">
      <alignment horizontal="right"/>
    </xf>
    <xf numFmtId="0" fontId="43" fillId="0" borderId="0" xfId="2" applyFont="1" applyAlignment="1">
      <alignment horizontal="left" vertical="center"/>
    </xf>
    <xf numFmtId="0" fontId="39" fillId="0" borderId="0" xfId="2" applyFont="1" applyAlignment="1">
      <alignment horizontal="left" vertical="center"/>
    </xf>
    <xf numFmtId="49" fontId="38" fillId="0" borderId="0" xfId="2" applyNumberFormat="1" applyFont="1" applyAlignment="1">
      <alignment horizontal="center"/>
    </xf>
    <xf numFmtId="0" fontId="39" fillId="0" borderId="0" xfId="2" applyFont="1" applyAlignment="1">
      <alignment horizontal="center"/>
    </xf>
    <xf numFmtId="49" fontId="52" fillId="0" borderId="0" xfId="2" applyNumberFormat="1" applyFont="1" applyAlignment="1">
      <alignment horizontal="left"/>
    </xf>
    <xf numFmtId="49" fontId="39" fillId="0" borderId="0" xfId="2" applyNumberFormat="1" applyFont="1" applyAlignment="1">
      <alignment horizontal="center"/>
    </xf>
    <xf numFmtId="1" fontId="38" fillId="0" borderId="0" xfId="2" applyNumberFormat="1" applyFont="1" applyAlignment="1">
      <alignment horizontal="center"/>
    </xf>
    <xf numFmtId="49" fontId="52" fillId="0" borderId="0" xfId="2" applyNumberFormat="1" applyFont="1"/>
    <xf numFmtId="1" fontId="38" fillId="0" borderId="0" xfId="2" applyNumberFormat="1" applyFont="1"/>
    <xf numFmtId="0" fontId="39" fillId="0" borderId="0" xfId="2" applyFont="1"/>
    <xf numFmtId="0" fontId="10" fillId="2" borderId="0" xfId="0" applyFont="1" applyFill="1" applyAlignment="1">
      <alignment horizontal="center" vertical="center"/>
    </xf>
    <xf numFmtId="0" fontId="0" fillId="0" borderId="0" xfId="0"/>
    <xf numFmtId="4" fontId="16" fillId="0" borderId="0" xfId="0" applyNumberFormat="1" applyFont="1" applyAlignment="1">
      <alignment vertical="center"/>
    </xf>
    <xf numFmtId="0" fontId="15" fillId="0" borderId="0" xfId="0" applyFont="1" applyAlignment="1">
      <alignment vertical="center"/>
    </xf>
    <xf numFmtId="164" fontId="15" fillId="0" borderId="0" xfId="0" applyNumberFormat="1" applyFont="1" applyAlignment="1">
      <alignment horizontal="left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7" xfId="0" applyFill="1" applyBorder="1" applyAlignment="1">
      <alignment vertical="center"/>
    </xf>
    <xf numFmtId="0" fontId="0" fillId="4" borderId="8" xfId="0" applyFill="1" applyBorder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4" fontId="17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0" fontId="13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 wrapText="1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" fontId="14" fillId="0" borderId="5" xfId="0" applyNumberFormat="1" applyFont="1" applyBorder="1" applyAlignment="1">
      <alignment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4" fontId="27" fillId="0" borderId="0" xfId="0" applyNumberFormat="1" applyFont="1" applyAlignment="1">
      <alignment vertical="center"/>
    </xf>
    <xf numFmtId="0" fontId="27" fillId="0" borderId="0" xfId="0" applyFont="1" applyAlignment="1">
      <alignment vertical="center"/>
    </xf>
    <xf numFmtId="0" fontId="26" fillId="0" borderId="0" xfId="0" applyFont="1" applyAlignment="1">
      <alignment horizontal="left" vertical="center" wrapText="1"/>
    </xf>
    <xf numFmtId="4" fontId="23" fillId="0" borderId="0" xfId="0" applyNumberFormat="1" applyFont="1" applyAlignment="1">
      <alignment horizontal="right" vertical="center"/>
    </xf>
    <xf numFmtId="4" fontId="23" fillId="0" borderId="0" xfId="0" applyNumberFormat="1" applyFont="1" applyAlignment="1">
      <alignment vertical="center"/>
    </xf>
    <xf numFmtId="0" fontId="21" fillId="5" borderId="6" xfId="0" applyFont="1" applyFill="1" applyBorder="1" applyAlignment="1">
      <alignment horizontal="center" vertical="center"/>
    </xf>
    <xf numFmtId="0" fontId="21" fillId="5" borderId="7" xfId="0" applyFont="1" applyFill="1" applyBorder="1" applyAlignment="1">
      <alignment horizontal="left" vertical="center"/>
    </xf>
    <xf numFmtId="0" fontId="21" fillId="5" borderId="7" xfId="0" applyFont="1" applyFill="1" applyBorder="1" applyAlignment="1">
      <alignment horizontal="right" vertical="center"/>
    </xf>
    <xf numFmtId="0" fontId="21" fillId="5" borderId="7" xfId="0" applyFont="1" applyFill="1" applyBorder="1" applyAlignment="1">
      <alignment horizontal="center" vertical="center"/>
    </xf>
    <xf numFmtId="0" fontId="21" fillId="5" borderId="8" xfId="0" applyFont="1" applyFill="1" applyBorder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9" fillId="0" borderId="11" xfId="0" applyFont="1" applyBorder="1" applyAlignment="1">
      <alignment horizontal="center" vertical="center"/>
    </xf>
    <xf numFmtId="0" fontId="19" fillId="0" borderId="12" xfId="0" applyFont="1" applyBorder="1" applyAlignment="1">
      <alignment horizontal="left" vertical="center"/>
    </xf>
    <xf numFmtId="0" fontId="20" fillId="0" borderId="14" xfId="0" applyFont="1" applyBorder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7" fillId="3" borderId="0" xfId="0" applyFont="1" applyFill="1" applyAlignment="1" applyProtection="1">
      <alignment horizontal="left" vertical="center"/>
      <protection locked="0"/>
    </xf>
    <xf numFmtId="0" fontId="7" fillId="0" borderId="0" xfId="0" applyFont="1" applyAlignment="1" applyProtection="1">
      <alignment horizontal="left" vertical="center"/>
      <protection locked="0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2" fillId="3" borderId="0" xfId="0" applyFont="1" applyFill="1" applyAlignment="1" applyProtection="1">
      <alignment horizontal="left" vertical="center"/>
      <protection locked="0"/>
    </xf>
  </cellXfs>
  <cellStyles count="3">
    <cellStyle name="Hypertextové prepojenie" xfId="1" builtinId="8"/>
    <cellStyle name="Normálna" xfId="0" builtinId="0" customBuiltin="1"/>
    <cellStyle name="Normálna 2" xfId="2" xr:uid="{AC7E4A40-A87E-4DA3-A3DF-7D1E0EAA2561}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209550</xdr:colOff>
          <xdr:row>0</xdr:row>
          <xdr:rowOff>171450</xdr:rowOff>
        </xdr:from>
        <xdr:to>
          <xdr:col>1</xdr:col>
          <xdr:colOff>1343025</xdr:colOff>
          <xdr:row>0</xdr:row>
          <xdr:rowOff>1495425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2</xdr:col>
      <xdr:colOff>1123950</xdr:colOff>
      <xdr:row>34</xdr:row>
      <xdr:rowOff>171450</xdr:rowOff>
    </xdr:from>
    <xdr:to>
      <xdr:col>2</xdr:col>
      <xdr:colOff>2952750</xdr:colOff>
      <xdr:row>44</xdr:row>
      <xdr:rowOff>19050</xdr:rowOff>
    </xdr:to>
    <xdr:sp macro="" textlink="">
      <xdr:nvSpPr>
        <xdr:cNvPr id="2" name="Obdĺžnik 5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2943225" y="8582025"/>
          <a:ext cx="1828800" cy="1800225"/>
        </a:xfrm>
        <a:prstGeom prst="rect">
          <a:avLst/>
        </a:prstGeom>
        <a:solidFill>
          <a:srgbClr val="D9D9D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3038475</xdr:colOff>
      <xdr:row>34</xdr:row>
      <xdr:rowOff>171450</xdr:rowOff>
    </xdr:from>
    <xdr:to>
      <xdr:col>2</xdr:col>
      <xdr:colOff>4867275</xdr:colOff>
      <xdr:row>44</xdr:row>
      <xdr:rowOff>19050</xdr:rowOff>
    </xdr:to>
    <xdr:sp macro="" textlink="">
      <xdr:nvSpPr>
        <xdr:cNvPr id="3" name="Obdĺžnik 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rrowheads="1"/>
        </xdr:cNvSpPr>
      </xdr:nvSpPr>
      <xdr:spPr bwMode="auto">
        <a:xfrm>
          <a:off x="4857750" y="8582025"/>
          <a:ext cx="1828800" cy="1800225"/>
        </a:xfrm>
        <a:prstGeom prst="rect">
          <a:avLst/>
        </a:prstGeom>
        <a:solidFill>
          <a:srgbClr val="D9D9D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1085850</xdr:colOff>
      <xdr:row>21</xdr:row>
      <xdr:rowOff>0</xdr:rowOff>
    </xdr:from>
    <xdr:to>
      <xdr:col>2</xdr:col>
      <xdr:colOff>1428750</xdr:colOff>
      <xdr:row>22</xdr:row>
      <xdr:rowOff>19050</xdr:rowOff>
    </xdr:to>
    <xdr:pic>
      <xdr:nvPicPr>
        <xdr:cNvPr id="4" name="Obrázok 5" descr="podpis KV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05125" y="5772150"/>
          <a:ext cx="3429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image" Target="../media/image1.w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D5834F-54D6-4C4C-A40A-F9D73C472C74}">
  <sheetPr>
    <tabColor indexed="8"/>
  </sheetPr>
  <dimension ref="A1:Q6469"/>
  <sheetViews>
    <sheetView tabSelected="1" view="pageBreakPreview" zoomScaleNormal="100" zoomScaleSheetLayoutView="100" workbookViewId="0">
      <selection activeCell="C29" sqref="C29"/>
    </sheetView>
  </sheetViews>
  <sheetFormatPr defaultRowHeight="15"/>
  <cols>
    <col min="1" max="1" width="3.6640625" style="257" customWidth="1"/>
    <col min="2" max="2" width="28.1640625" style="258" customWidth="1"/>
    <col min="3" max="3" width="87" style="181" customWidth="1"/>
    <col min="4" max="4" width="9.5" style="213" customWidth="1"/>
    <col min="5" max="5" width="6.83203125" style="181" customWidth="1"/>
    <col min="6" max="6" width="7.33203125" style="181" customWidth="1"/>
    <col min="7" max="7" width="19" style="181" customWidth="1"/>
    <col min="8" max="8" width="6.5" style="181" customWidth="1"/>
    <col min="9" max="9" width="4.6640625" style="181" customWidth="1"/>
    <col min="10" max="10" width="12.33203125" style="181" customWidth="1"/>
    <col min="11" max="11" width="13.33203125" style="181" customWidth="1"/>
    <col min="12" max="12" width="9.33203125" style="181"/>
    <col min="13" max="13" width="11.83203125" style="181" customWidth="1"/>
    <col min="14" max="14" width="9.33203125" style="181"/>
    <col min="15" max="15" width="9.5" style="181" customWidth="1"/>
    <col min="16" max="256" width="9.33203125" style="181"/>
    <col min="257" max="257" width="3.6640625" style="181" customWidth="1"/>
    <col min="258" max="258" width="28.1640625" style="181" customWidth="1"/>
    <col min="259" max="259" width="87" style="181" customWidth="1"/>
    <col min="260" max="260" width="9.5" style="181" customWidth="1"/>
    <col min="261" max="261" width="6.83203125" style="181" customWidth="1"/>
    <col min="262" max="262" width="7.33203125" style="181" customWidth="1"/>
    <col min="263" max="263" width="19" style="181" customWidth="1"/>
    <col min="264" max="264" width="6.5" style="181" customWidth="1"/>
    <col min="265" max="265" width="4.6640625" style="181" customWidth="1"/>
    <col min="266" max="266" width="12.33203125" style="181" customWidth="1"/>
    <col min="267" max="267" width="13.33203125" style="181" customWidth="1"/>
    <col min="268" max="268" width="9.33203125" style="181"/>
    <col min="269" max="269" width="11.83203125" style="181" customWidth="1"/>
    <col min="270" max="270" width="9.33203125" style="181"/>
    <col min="271" max="271" width="9.5" style="181" customWidth="1"/>
    <col min="272" max="512" width="9.33203125" style="181"/>
    <col min="513" max="513" width="3.6640625" style="181" customWidth="1"/>
    <col min="514" max="514" width="28.1640625" style="181" customWidth="1"/>
    <col min="515" max="515" width="87" style="181" customWidth="1"/>
    <col min="516" max="516" width="9.5" style="181" customWidth="1"/>
    <col min="517" max="517" width="6.83203125" style="181" customWidth="1"/>
    <col min="518" max="518" width="7.33203125" style="181" customWidth="1"/>
    <col min="519" max="519" width="19" style="181" customWidth="1"/>
    <col min="520" max="520" width="6.5" style="181" customWidth="1"/>
    <col min="521" max="521" width="4.6640625" style="181" customWidth="1"/>
    <col min="522" max="522" width="12.33203125" style="181" customWidth="1"/>
    <col min="523" max="523" width="13.33203125" style="181" customWidth="1"/>
    <col min="524" max="524" width="9.33203125" style="181"/>
    <col min="525" max="525" width="11.83203125" style="181" customWidth="1"/>
    <col min="526" max="526" width="9.33203125" style="181"/>
    <col min="527" max="527" width="9.5" style="181" customWidth="1"/>
    <col min="528" max="768" width="9.33203125" style="181"/>
    <col min="769" max="769" width="3.6640625" style="181" customWidth="1"/>
    <col min="770" max="770" width="28.1640625" style="181" customWidth="1"/>
    <col min="771" max="771" width="87" style="181" customWidth="1"/>
    <col min="772" max="772" width="9.5" style="181" customWidth="1"/>
    <col min="773" max="773" width="6.83203125" style="181" customWidth="1"/>
    <col min="774" max="774" width="7.33203125" style="181" customWidth="1"/>
    <col min="775" max="775" width="19" style="181" customWidth="1"/>
    <col min="776" max="776" width="6.5" style="181" customWidth="1"/>
    <col min="777" max="777" width="4.6640625" style="181" customWidth="1"/>
    <col min="778" max="778" width="12.33203125" style="181" customWidth="1"/>
    <col min="779" max="779" width="13.33203125" style="181" customWidth="1"/>
    <col min="780" max="780" width="9.33203125" style="181"/>
    <col min="781" max="781" width="11.83203125" style="181" customWidth="1"/>
    <col min="782" max="782" width="9.33203125" style="181"/>
    <col min="783" max="783" width="9.5" style="181" customWidth="1"/>
    <col min="784" max="1024" width="9.33203125" style="181"/>
    <col min="1025" max="1025" width="3.6640625" style="181" customWidth="1"/>
    <col min="1026" max="1026" width="28.1640625" style="181" customWidth="1"/>
    <col min="1027" max="1027" width="87" style="181" customWidth="1"/>
    <col min="1028" max="1028" width="9.5" style="181" customWidth="1"/>
    <col min="1029" max="1029" width="6.83203125" style="181" customWidth="1"/>
    <col min="1030" max="1030" width="7.33203125" style="181" customWidth="1"/>
    <col min="1031" max="1031" width="19" style="181" customWidth="1"/>
    <col min="1032" max="1032" width="6.5" style="181" customWidth="1"/>
    <col min="1033" max="1033" width="4.6640625" style="181" customWidth="1"/>
    <col min="1034" max="1034" width="12.33203125" style="181" customWidth="1"/>
    <col min="1035" max="1035" width="13.33203125" style="181" customWidth="1"/>
    <col min="1036" max="1036" width="9.33203125" style="181"/>
    <col min="1037" max="1037" width="11.83203125" style="181" customWidth="1"/>
    <col min="1038" max="1038" width="9.33203125" style="181"/>
    <col min="1039" max="1039" width="9.5" style="181" customWidth="1"/>
    <col min="1040" max="1280" width="9.33203125" style="181"/>
    <col min="1281" max="1281" width="3.6640625" style="181" customWidth="1"/>
    <col min="1282" max="1282" width="28.1640625" style="181" customWidth="1"/>
    <col min="1283" max="1283" width="87" style="181" customWidth="1"/>
    <col min="1284" max="1284" width="9.5" style="181" customWidth="1"/>
    <col min="1285" max="1285" width="6.83203125" style="181" customWidth="1"/>
    <col min="1286" max="1286" width="7.33203125" style="181" customWidth="1"/>
    <col min="1287" max="1287" width="19" style="181" customWidth="1"/>
    <col min="1288" max="1288" width="6.5" style="181" customWidth="1"/>
    <col min="1289" max="1289" width="4.6640625" style="181" customWidth="1"/>
    <col min="1290" max="1290" width="12.33203125" style="181" customWidth="1"/>
    <col min="1291" max="1291" width="13.33203125" style="181" customWidth="1"/>
    <col min="1292" max="1292" width="9.33203125" style="181"/>
    <col min="1293" max="1293" width="11.83203125" style="181" customWidth="1"/>
    <col min="1294" max="1294" width="9.33203125" style="181"/>
    <col min="1295" max="1295" width="9.5" style="181" customWidth="1"/>
    <col min="1296" max="1536" width="9.33203125" style="181"/>
    <col min="1537" max="1537" width="3.6640625" style="181" customWidth="1"/>
    <col min="1538" max="1538" width="28.1640625" style="181" customWidth="1"/>
    <col min="1539" max="1539" width="87" style="181" customWidth="1"/>
    <col min="1540" max="1540" width="9.5" style="181" customWidth="1"/>
    <col min="1541" max="1541" width="6.83203125" style="181" customWidth="1"/>
    <col min="1542" max="1542" width="7.33203125" style="181" customWidth="1"/>
    <col min="1543" max="1543" width="19" style="181" customWidth="1"/>
    <col min="1544" max="1544" width="6.5" style="181" customWidth="1"/>
    <col min="1545" max="1545" width="4.6640625" style="181" customWidth="1"/>
    <col min="1546" max="1546" width="12.33203125" style="181" customWidth="1"/>
    <col min="1547" max="1547" width="13.33203125" style="181" customWidth="1"/>
    <col min="1548" max="1548" width="9.33203125" style="181"/>
    <col min="1549" max="1549" width="11.83203125" style="181" customWidth="1"/>
    <col min="1550" max="1550" width="9.33203125" style="181"/>
    <col min="1551" max="1551" width="9.5" style="181" customWidth="1"/>
    <col min="1552" max="1792" width="9.33203125" style="181"/>
    <col min="1793" max="1793" width="3.6640625" style="181" customWidth="1"/>
    <col min="1794" max="1794" width="28.1640625" style="181" customWidth="1"/>
    <col min="1795" max="1795" width="87" style="181" customWidth="1"/>
    <col min="1796" max="1796" width="9.5" style="181" customWidth="1"/>
    <col min="1797" max="1797" width="6.83203125" style="181" customWidth="1"/>
    <col min="1798" max="1798" width="7.33203125" style="181" customWidth="1"/>
    <col min="1799" max="1799" width="19" style="181" customWidth="1"/>
    <col min="1800" max="1800" width="6.5" style="181" customWidth="1"/>
    <col min="1801" max="1801" width="4.6640625" style="181" customWidth="1"/>
    <col min="1802" max="1802" width="12.33203125" style="181" customWidth="1"/>
    <col min="1803" max="1803" width="13.33203125" style="181" customWidth="1"/>
    <col min="1804" max="1804" width="9.33203125" style="181"/>
    <col min="1805" max="1805" width="11.83203125" style="181" customWidth="1"/>
    <col min="1806" max="1806" width="9.33203125" style="181"/>
    <col min="1807" max="1807" width="9.5" style="181" customWidth="1"/>
    <col min="1808" max="2048" width="9.33203125" style="181"/>
    <col min="2049" max="2049" width="3.6640625" style="181" customWidth="1"/>
    <col min="2050" max="2050" width="28.1640625" style="181" customWidth="1"/>
    <col min="2051" max="2051" width="87" style="181" customWidth="1"/>
    <col min="2052" max="2052" width="9.5" style="181" customWidth="1"/>
    <col min="2053" max="2053" width="6.83203125" style="181" customWidth="1"/>
    <col min="2054" max="2054" width="7.33203125" style="181" customWidth="1"/>
    <col min="2055" max="2055" width="19" style="181" customWidth="1"/>
    <col min="2056" max="2056" width="6.5" style="181" customWidth="1"/>
    <col min="2057" max="2057" width="4.6640625" style="181" customWidth="1"/>
    <col min="2058" max="2058" width="12.33203125" style="181" customWidth="1"/>
    <col min="2059" max="2059" width="13.33203125" style="181" customWidth="1"/>
    <col min="2060" max="2060" width="9.33203125" style="181"/>
    <col min="2061" max="2061" width="11.83203125" style="181" customWidth="1"/>
    <col min="2062" max="2062" width="9.33203125" style="181"/>
    <col min="2063" max="2063" width="9.5" style="181" customWidth="1"/>
    <col min="2064" max="2304" width="9.33203125" style="181"/>
    <col min="2305" max="2305" width="3.6640625" style="181" customWidth="1"/>
    <col min="2306" max="2306" width="28.1640625" style="181" customWidth="1"/>
    <col min="2307" max="2307" width="87" style="181" customWidth="1"/>
    <col min="2308" max="2308" width="9.5" style="181" customWidth="1"/>
    <col min="2309" max="2309" width="6.83203125" style="181" customWidth="1"/>
    <col min="2310" max="2310" width="7.33203125" style="181" customWidth="1"/>
    <col min="2311" max="2311" width="19" style="181" customWidth="1"/>
    <col min="2312" max="2312" width="6.5" style="181" customWidth="1"/>
    <col min="2313" max="2313" width="4.6640625" style="181" customWidth="1"/>
    <col min="2314" max="2314" width="12.33203125" style="181" customWidth="1"/>
    <col min="2315" max="2315" width="13.33203125" style="181" customWidth="1"/>
    <col min="2316" max="2316" width="9.33203125" style="181"/>
    <col min="2317" max="2317" width="11.83203125" style="181" customWidth="1"/>
    <col min="2318" max="2318" width="9.33203125" style="181"/>
    <col min="2319" max="2319" width="9.5" style="181" customWidth="1"/>
    <col min="2320" max="2560" width="9.33203125" style="181"/>
    <col min="2561" max="2561" width="3.6640625" style="181" customWidth="1"/>
    <col min="2562" max="2562" width="28.1640625" style="181" customWidth="1"/>
    <col min="2563" max="2563" width="87" style="181" customWidth="1"/>
    <col min="2564" max="2564" width="9.5" style="181" customWidth="1"/>
    <col min="2565" max="2565" width="6.83203125" style="181" customWidth="1"/>
    <col min="2566" max="2566" width="7.33203125" style="181" customWidth="1"/>
    <col min="2567" max="2567" width="19" style="181" customWidth="1"/>
    <col min="2568" max="2568" width="6.5" style="181" customWidth="1"/>
    <col min="2569" max="2569" width="4.6640625" style="181" customWidth="1"/>
    <col min="2570" max="2570" width="12.33203125" style="181" customWidth="1"/>
    <col min="2571" max="2571" width="13.33203125" style="181" customWidth="1"/>
    <col min="2572" max="2572" width="9.33203125" style="181"/>
    <col min="2573" max="2573" width="11.83203125" style="181" customWidth="1"/>
    <col min="2574" max="2574" width="9.33203125" style="181"/>
    <col min="2575" max="2575" width="9.5" style="181" customWidth="1"/>
    <col min="2576" max="2816" width="9.33203125" style="181"/>
    <col min="2817" max="2817" width="3.6640625" style="181" customWidth="1"/>
    <col min="2818" max="2818" width="28.1640625" style="181" customWidth="1"/>
    <col min="2819" max="2819" width="87" style="181" customWidth="1"/>
    <col min="2820" max="2820" width="9.5" style="181" customWidth="1"/>
    <col min="2821" max="2821" width="6.83203125" style="181" customWidth="1"/>
    <col min="2822" max="2822" width="7.33203125" style="181" customWidth="1"/>
    <col min="2823" max="2823" width="19" style="181" customWidth="1"/>
    <col min="2824" max="2824" width="6.5" style="181" customWidth="1"/>
    <col min="2825" max="2825" width="4.6640625" style="181" customWidth="1"/>
    <col min="2826" max="2826" width="12.33203125" style="181" customWidth="1"/>
    <col min="2827" max="2827" width="13.33203125" style="181" customWidth="1"/>
    <col min="2828" max="2828" width="9.33203125" style="181"/>
    <col min="2829" max="2829" width="11.83203125" style="181" customWidth="1"/>
    <col min="2830" max="2830" width="9.33203125" style="181"/>
    <col min="2831" max="2831" width="9.5" style="181" customWidth="1"/>
    <col min="2832" max="3072" width="9.33203125" style="181"/>
    <col min="3073" max="3073" width="3.6640625" style="181" customWidth="1"/>
    <col min="3074" max="3074" width="28.1640625" style="181" customWidth="1"/>
    <col min="3075" max="3075" width="87" style="181" customWidth="1"/>
    <col min="3076" max="3076" width="9.5" style="181" customWidth="1"/>
    <col min="3077" max="3077" width="6.83203125" style="181" customWidth="1"/>
    <col min="3078" max="3078" width="7.33203125" style="181" customWidth="1"/>
    <col min="3079" max="3079" width="19" style="181" customWidth="1"/>
    <col min="3080" max="3080" width="6.5" style="181" customWidth="1"/>
    <col min="3081" max="3081" width="4.6640625" style="181" customWidth="1"/>
    <col min="3082" max="3082" width="12.33203125" style="181" customWidth="1"/>
    <col min="3083" max="3083" width="13.33203125" style="181" customWidth="1"/>
    <col min="3084" max="3084" width="9.33203125" style="181"/>
    <col min="3085" max="3085" width="11.83203125" style="181" customWidth="1"/>
    <col min="3086" max="3086" width="9.33203125" style="181"/>
    <col min="3087" max="3087" width="9.5" style="181" customWidth="1"/>
    <col min="3088" max="3328" width="9.33203125" style="181"/>
    <col min="3329" max="3329" width="3.6640625" style="181" customWidth="1"/>
    <col min="3330" max="3330" width="28.1640625" style="181" customWidth="1"/>
    <col min="3331" max="3331" width="87" style="181" customWidth="1"/>
    <col min="3332" max="3332" width="9.5" style="181" customWidth="1"/>
    <col min="3333" max="3333" width="6.83203125" style="181" customWidth="1"/>
    <col min="3334" max="3334" width="7.33203125" style="181" customWidth="1"/>
    <col min="3335" max="3335" width="19" style="181" customWidth="1"/>
    <col min="3336" max="3336" width="6.5" style="181" customWidth="1"/>
    <col min="3337" max="3337" width="4.6640625" style="181" customWidth="1"/>
    <col min="3338" max="3338" width="12.33203125" style="181" customWidth="1"/>
    <col min="3339" max="3339" width="13.33203125" style="181" customWidth="1"/>
    <col min="3340" max="3340" width="9.33203125" style="181"/>
    <col min="3341" max="3341" width="11.83203125" style="181" customWidth="1"/>
    <col min="3342" max="3342" width="9.33203125" style="181"/>
    <col min="3343" max="3343" width="9.5" style="181" customWidth="1"/>
    <col min="3344" max="3584" width="9.33203125" style="181"/>
    <col min="3585" max="3585" width="3.6640625" style="181" customWidth="1"/>
    <col min="3586" max="3586" width="28.1640625" style="181" customWidth="1"/>
    <col min="3587" max="3587" width="87" style="181" customWidth="1"/>
    <col min="3588" max="3588" width="9.5" style="181" customWidth="1"/>
    <col min="3589" max="3589" width="6.83203125" style="181" customWidth="1"/>
    <col min="3590" max="3590" width="7.33203125" style="181" customWidth="1"/>
    <col min="3591" max="3591" width="19" style="181" customWidth="1"/>
    <col min="3592" max="3592" width="6.5" style="181" customWidth="1"/>
    <col min="3593" max="3593" width="4.6640625" style="181" customWidth="1"/>
    <col min="3594" max="3594" width="12.33203125" style="181" customWidth="1"/>
    <col min="3595" max="3595" width="13.33203125" style="181" customWidth="1"/>
    <col min="3596" max="3596" width="9.33203125" style="181"/>
    <col min="3597" max="3597" width="11.83203125" style="181" customWidth="1"/>
    <col min="3598" max="3598" width="9.33203125" style="181"/>
    <col min="3599" max="3599" width="9.5" style="181" customWidth="1"/>
    <col min="3600" max="3840" width="9.33203125" style="181"/>
    <col min="3841" max="3841" width="3.6640625" style="181" customWidth="1"/>
    <col min="3842" max="3842" width="28.1640625" style="181" customWidth="1"/>
    <col min="3843" max="3843" width="87" style="181" customWidth="1"/>
    <col min="3844" max="3844" width="9.5" style="181" customWidth="1"/>
    <col min="3845" max="3845" width="6.83203125" style="181" customWidth="1"/>
    <col min="3846" max="3846" width="7.33203125" style="181" customWidth="1"/>
    <col min="3847" max="3847" width="19" style="181" customWidth="1"/>
    <col min="3848" max="3848" width="6.5" style="181" customWidth="1"/>
    <col min="3849" max="3849" width="4.6640625" style="181" customWidth="1"/>
    <col min="3850" max="3850" width="12.33203125" style="181" customWidth="1"/>
    <col min="3851" max="3851" width="13.33203125" style="181" customWidth="1"/>
    <col min="3852" max="3852" width="9.33203125" style="181"/>
    <col min="3853" max="3853" width="11.83203125" style="181" customWidth="1"/>
    <col min="3854" max="3854" width="9.33203125" style="181"/>
    <col min="3855" max="3855" width="9.5" style="181" customWidth="1"/>
    <col min="3856" max="4096" width="9.33203125" style="181"/>
    <col min="4097" max="4097" width="3.6640625" style="181" customWidth="1"/>
    <col min="4098" max="4098" width="28.1640625" style="181" customWidth="1"/>
    <col min="4099" max="4099" width="87" style="181" customWidth="1"/>
    <col min="4100" max="4100" width="9.5" style="181" customWidth="1"/>
    <col min="4101" max="4101" width="6.83203125" style="181" customWidth="1"/>
    <col min="4102" max="4102" width="7.33203125" style="181" customWidth="1"/>
    <col min="4103" max="4103" width="19" style="181" customWidth="1"/>
    <col min="4104" max="4104" width="6.5" style="181" customWidth="1"/>
    <col min="4105" max="4105" width="4.6640625" style="181" customWidth="1"/>
    <col min="4106" max="4106" width="12.33203125" style="181" customWidth="1"/>
    <col min="4107" max="4107" width="13.33203125" style="181" customWidth="1"/>
    <col min="4108" max="4108" width="9.33203125" style="181"/>
    <col min="4109" max="4109" width="11.83203125" style="181" customWidth="1"/>
    <col min="4110" max="4110" width="9.33203125" style="181"/>
    <col min="4111" max="4111" width="9.5" style="181" customWidth="1"/>
    <col min="4112" max="4352" width="9.33203125" style="181"/>
    <col min="4353" max="4353" width="3.6640625" style="181" customWidth="1"/>
    <col min="4354" max="4354" width="28.1640625" style="181" customWidth="1"/>
    <col min="4355" max="4355" width="87" style="181" customWidth="1"/>
    <col min="4356" max="4356" width="9.5" style="181" customWidth="1"/>
    <col min="4357" max="4357" width="6.83203125" style="181" customWidth="1"/>
    <col min="4358" max="4358" width="7.33203125" style="181" customWidth="1"/>
    <col min="4359" max="4359" width="19" style="181" customWidth="1"/>
    <col min="4360" max="4360" width="6.5" style="181" customWidth="1"/>
    <col min="4361" max="4361" width="4.6640625" style="181" customWidth="1"/>
    <col min="4362" max="4362" width="12.33203125" style="181" customWidth="1"/>
    <col min="4363" max="4363" width="13.33203125" style="181" customWidth="1"/>
    <col min="4364" max="4364" width="9.33203125" style="181"/>
    <col min="4365" max="4365" width="11.83203125" style="181" customWidth="1"/>
    <col min="4366" max="4366" width="9.33203125" style="181"/>
    <col min="4367" max="4367" width="9.5" style="181" customWidth="1"/>
    <col min="4368" max="4608" width="9.33203125" style="181"/>
    <col min="4609" max="4609" width="3.6640625" style="181" customWidth="1"/>
    <col min="4610" max="4610" width="28.1640625" style="181" customWidth="1"/>
    <col min="4611" max="4611" width="87" style="181" customWidth="1"/>
    <col min="4612" max="4612" width="9.5" style="181" customWidth="1"/>
    <col min="4613" max="4613" width="6.83203125" style="181" customWidth="1"/>
    <col min="4614" max="4614" width="7.33203125" style="181" customWidth="1"/>
    <col min="4615" max="4615" width="19" style="181" customWidth="1"/>
    <col min="4616" max="4616" width="6.5" style="181" customWidth="1"/>
    <col min="4617" max="4617" width="4.6640625" style="181" customWidth="1"/>
    <col min="4618" max="4618" width="12.33203125" style="181" customWidth="1"/>
    <col min="4619" max="4619" width="13.33203125" style="181" customWidth="1"/>
    <col min="4620" max="4620" width="9.33203125" style="181"/>
    <col min="4621" max="4621" width="11.83203125" style="181" customWidth="1"/>
    <col min="4622" max="4622" width="9.33203125" style="181"/>
    <col min="4623" max="4623" width="9.5" style="181" customWidth="1"/>
    <col min="4624" max="4864" width="9.33203125" style="181"/>
    <col min="4865" max="4865" width="3.6640625" style="181" customWidth="1"/>
    <col min="4866" max="4866" width="28.1640625" style="181" customWidth="1"/>
    <col min="4867" max="4867" width="87" style="181" customWidth="1"/>
    <col min="4868" max="4868" width="9.5" style="181" customWidth="1"/>
    <col min="4869" max="4869" width="6.83203125" style="181" customWidth="1"/>
    <col min="4870" max="4870" width="7.33203125" style="181" customWidth="1"/>
    <col min="4871" max="4871" width="19" style="181" customWidth="1"/>
    <col min="4872" max="4872" width="6.5" style="181" customWidth="1"/>
    <col min="4873" max="4873" width="4.6640625" style="181" customWidth="1"/>
    <col min="4874" max="4874" width="12.33203125" style="181" customWidth="1"/>
    <col min="4875" max="4875" width="13.33203125" style="181" customWidth="1"/>
    <col min="4876" max="4876" width="9.33203125" style="181"/>
    <col min="4877" max="4877" width="11.83203125" style="181" customWidth="1"/>
    <col min="4878" max="4878" width="9.33203125" style="181"/>
    <col min="4879" max="4879" width="9.5" style="181" customWidth="1"/>
    <col min="4880" max="5120" width="9.33203125" style="181"/>
    <col min="5121" max="5121" width="3.6640625" style="181" customWidth="1"/>
    <col min="5122" max="5122" width="28.1640625" style="181" customWidth="1"/>
    <col min="5123" max="5123" width="87" style="181" customWidth="1"/>
    <col min="5124" max="5124" width="9.5" style="181" customWidth="1"/>
    <col min="5125" max="5125" width="6.83203125" style="181" customWidth="1"/>
    <col min="5126" max="5126" width="7.33203125" style="181" customWidth="1"/>
    <col min="5127" max="5127" width="19" style="181" customWidth="1"/>
    <col min="5128" max="5128" width="6.5" style="181" customWidth="1"/>
    <col min="5129" max="5129" width="4.6640625" style="181" customWidth="1"/>
    <col min="5130" max="5130" width="12.33203125" style="181" customWidth="1"/>
    <col min="5131" max="5131" width="13.33203125" style="181" customWidth="1"/>
    <col min="5132" max="5132" width="9.33203125" style="181"/>
    <col min="5133" max="5133" width="11.83203125" style="181" customWidth="1"/>
    <col min="5134" max="5134" width="9.33203125" style="181"/>
    <col min="5135" max="5135" width="9.5" style="181" customWidth="1"/>
    <col min="5136" max="5376" width="9.33203125" style="181"/>
    <col min="5377" max="5377" width="3.6640625" style="181" customWidth="1"/>
    <col min="5378" max="5378" width="28.1640625" style="181" customWidth="1"/>
    <col min="5379" max="5379" width="87" style="181" customWidth="1"/>
    <col min="5380" max="5380" width="9.5" style="181" customWidth="1"/>
    <col min="5381" max="5381" width="6.83203125" style="181" customWidth="1"/>
    <col min="5382" max="5382" width="7.33203125" style="181" customWidth="1"/>
    <col min="5383" max="5383" width="19" style="181" customWidth="1"/>
    <col min="5384" max="5384" width="6.5" style="181" customWidth="1"/>
    <col min="5385" max="5385" width="4.6640625" style="181" customWidth="1"/>
    <col min="5386" max="5386" width="12.33203125" style="181" customWidth="1"/>
    <col min="5387" max="5387" width="13.33203125" style="181" customWidth="1"/>
    <col min="5388" max="5388" width="9.33203125" style="181"/>
    <col min="5389" max="5389" width="11.83203125" style="181" customWidth="1"/>
    <col min="5390" max="5390" width="9.33203125" style="181"/>
    <col min="5391" max="5391" width="9.5" style="181" customWidth="1"/>
    <col min="5392" max="5632" width="9.33203125" style="181"/>
    <col min="5633" max="5633" width="3.6640625" style="181" customWidth="1"/>
    <col min="5634" max="5634" width="28.1640625" style="181" customWidth="1"/>
    <col min="5635" max="5635" width="87" style="181" customWidth="1"/>
    <col min="5636" max="5636" width="9.5" style="181" customWidth="1"/>
    <col min="5637" max="5637" width="6.83203125" style="181" customWidth="1"/>
    <col min="5638" max="5638" width="7.33203125" style="181" customWidth="1"/>
    <col min="5639" max="5639" width="19" style="181" customWidth="1"/>
    <col min="5640" max="5640" width="6.5" style="181" customWidth="1"/>
    <col min="5641" max="5641" width="4.6640625" style="181" customWidth="1"/>
    <col min="5642" max="5642" width="12.33203125" style="181" customWidth="1"/>
    <col min="5643" max="5643" width="13.33203125" style="181" customWidth="1"/>
    <col min="5644" max="5644" width="9.33203125" style="181"/>
    <col min="5645" max="5645" width="11.83203125" style="181" customWidth="1"/>
    <col min="5646" max="5646" width="9.33203125" style="181"/>
    <col min="5647" max="5647" width="9.5" style="181" customWidth="1"/>
    <col min="5648" max="5888" width="9.33203125" style="181"/>
    <col min="5889" max="5889" width="3.6640625" style="181" customWidth="1"/>
    <col min="5890" max="5890" width="28.1640625" style="181" customWidth="1"/>
    <col min="5891" max="5891" width="87" style="181" customWidth="1"/>
    <col min="5892" max="5892" width="9.5" style="181" customWidth="1"/>
    <col min="5893" max="5893" width="6.83203125" style="181" customWidth="1"/>
    <col min="5894" max="5894" width="7.33203125" style="181" customWidth="1"/>
    <col min="5895" max="5895" width="19" style="181" customWidth="1"/>
    <col min="5896" max="5896" width="6.5" style="181" customWidth="1"/>
    <col min="5897" max="5897" width="4.6640625" style="181" customWidth="1"/>
    <col min="5898" max="5898" width="12.33203125" style="181" customWidth="1"/>
    <col min="5899" max="5899" width="13.33203125" style="181" customWidth="1"/>
    <col min="5900" max="5900" width="9.33203125" style="181"/>
    <col min="5901" max="5901" width="11.83203125" style="181" customWidth="1"/>
    <col min="5902" max="5902" width="9.33203125" style="181"/>
    <col min="5903" max="5903" width="9.5" style="181" customWidth="1"/>
    <col min="5904" max="6144" width="9.33203125" style="181"/>
    <col min="6145" max="6145" width="3.6640625" style="181" customWidth="1"/>
    <col min="6146" max="6146" width="28.1640625" style="181" customWidth="1"/>
    <col min="6147" max="6147" width="87" style="181" customWidth="1"/>
    <col min="6148" max="6148" width="9.5" style="181" customWidth="1"/>
    <col min="6149" max="6149" width="6.83203125" style="181" customWidth="1"/>
    <col min="6150" max="6150" width="7.33203125" style="181" customWidth="1"/>
    <col min="6151" max="6151" width="19" style="181" customWidth="1"/>
    <col min="6152" max="6152" width="6.5" style="181" customWidth="1"/>
    <col min="6153" max="6153" width="4.6640625" style="181" customWidth="1"/>
    <col min="6154" max="6154" width="12.33203125" style="181" customWidth="1"/>
    <col min="6155" max="6155" width="13.33203125" style="181" customWidth="1"/>
    <col min="6156" max="6156" width="9.33203125" style="181"/>
    <col min="6157" max="6157" width="11.83203125" style="181" customWidth="1"/>
    <col min="6158" max="6158" width="9.33203125" style="181"/>
    <col min="6159" max="6159" width="9.5" style="181" customWidth="1"/>
    <col min="6160" max="6400" width="9.33203125" style="181"/>
    <col min="6401" max="6401" width="3.6640625" style="181" customWidth="1"/>
    <col min="6402" max="6402" width="28.1640625" style="181" customWidth="1"/>
    <col min="6403" max="6403" width="87" style="181" customWidth="1"/>
    <col min="6404" max="6404" width="9.5" style="181" customWidth="1"/>
    <col min="6405" max="6405" width="6.83203125" style="181" customWidth="1"/>
    <col min="6406" max="6406" width="7.33203125" style="181" customWidth="1"/>
    <col min="6407" max="6407" width="19" style="181" customWidth="1"/>
    <col min="6408" max="6408" width="6.5" style="181" customWidth="1"/>
    <col min="6409" max="6409" width="4.6640625" style="181" customWidth="1"/>
    <col min="6410" max="6410" width="12.33203125" style="181" customWidth="1"/>
    <col min="6411" max="6411" width="13.33203125" style="181" customWidth="1"/>
    <col min="6412" max="6412" width="9.33203125" style="181"/>
    <col min="6413" max="6413" width="11.83203125" style="181" customWidth="1"/>
    <col min="6414" max="6414" width="9.33203125" style="181"/>
    <col min="6415" max="6415" width="9.5" style="181" customWidth="1"/>
    <col min="6416" max="6656" width="9.33203125" style="181"/>
    <col min="6657" max="6657" width="3.6640625" style="181" customWidth="1"/>
    <col min="6658" max="6658" width="28.1640625" style="181" customWidth="1"/>
    <col min="6659" max="6659" width="87" style="181" customWidth="1"/>
    <col min="6660" max="6660" width="9.5" style="181" customWidth="1"/>
    <col min="6661" max="6661" width="6.83203125" style="181" customWidth="1"/>
    <col min="6662" max="6662" width="7.33203125" style="181" customWidth="1"/>
    <col min="6663" max="6663" width="19" style="181" customWidth="1"/>
    <col min="6664" max="6664" width="6.5" style="181" customWidth="1"/>
    <col min="6665" max="6665" width="4.6640625" style="181" customWidth="1"/>
    <col min="6666" max="6666" width="12.33203125" style="181" customWidth="1"/>
    <col min="6667" max="6667" width="13.33203125" style="181" customWidth="1"/>
    <col min="6668" max="6668" width="9.33203125" style="181"/>
    <col min="6669" max="6669" width="11.83203125" style="181" customWidth="1"/>
    <col min="6670" max="6670" width="9.33203125" style="181"/>
    <col min="6671" max="6671" width="9.5" style="181" customWidth="1"/>
    <col min="6672" max="6912" width="9.33203125" style="181"/>
    <col min="6913" max="6913" width="3.6640625" style="181" customWidth="1"/>
    <col min="6914" max="6914" width="28.1640625" style="181" customWidth="1"/>
    <col min="6915" max="6915" width="87" style="181" customWidth="1"/>
    <col min="6916" max="6916" width="9.5" style="181" customWidth="1"/>
    <col min="6917" max="6917" width="6.83203125" style="181" customWidth="1"/>
    <col min="6918" max="6918" width="7.33203125" style="181" customWidth="1"/>
    <col min="6919" max="6919" width="19" style="181" customWidth="1"/>
    <col min="6920" max="6920" width="6.5" style="181" customWidth="1"/>
    <col min="6921" max="6921" width="4.6640625" style="181" customWidth="1"/>
    <col min="6922" max="6922" width="12.33203125" style="181" customWidth="1"/>
    <col min="6923" max="6923" width="13.33203125" style="181" customWidth="1"/>
    <col min="6924" max="6924" width="9.33203125" style="181"/>
    <col min="6925" max="6925" width="11.83203125" style="181" customWidth="1"/>
    <col min="6926" max="6926" width="9.33203125" style="181"/>
    <col min="6927" max="6927" width="9.5" style="181" customWidth="1"/>
    <col min="6928" max="7168" width="9.33203125" style="181"/>
    <col min="7169" max="7169" width="3.6640625" style="181" customWidth="1"/>
    <col min="7170" max="7170" width="28.1640625" style="181" customWidth="1"/>
    <col min="7171" max="7171" width="87" style="181" customWidth="1"/>
    <col min="7172" max="7172" width="9.5" style="181" customWidth="1"/>
    <col min="7173" max="7173" width="6.83203125" style="181" customWidth="1"/>
    <col min="7174" max="7174" width="7.33203125" style="181" customWidth="1"/>
    <col min="7175" max="7175" width="19" style="181" customWidth="1"/>
    <col min="7176" max="7176" width="6.5" style="181" customWidth="1"/>
    <col min="7177" max="7177" width="4.6640625" style="181" customWidth="1"/>
    <col min="7178" max="7178" width="12.33203125" style="181" customWidth="1"/>
    <col min="7179" max="7179" width="13.33203125" style="181" customWidth="1"/>
    <col min="7180" max="7180" width="9.33203125" style="181"/>
    <col min="7181" max="7181" width="11.83203125" style="181" customWidth="1"/>
    <col min="7182" max="7182" width="9.33203125" style="181"/>
    <col min="7183" max="7183" width="9.5" style="181" customWidth="1"/>
    <col min="7184" max="7424" width="9.33203125" style="181"/>
    <col min="7425" max="7425" width="3.6640625" style="181" customWidth="1"/>
    <col min="7426" max="7426" width="28.1640625" style="181" customWidth="1"/>
    <col min="7427" max="7427" width="87" style="181" customWidth="1"/>
    <col min="7428" max="7428" width="9.5" style="181" customWidth="1"/>
    <col min="7429" max="7429" width="6.83203125" style="181" customWidth="1"/>
    <col min="7430" max="7430" width="7.33203125" style="181" customWidth="1"/>
    <col min="7431" max="7431" width="19" style="181" customWidth="1"/>
    <col min="7432" max="7432" width="6.5" style="181" customWidth="1"/>
    <col min="7433" max="7433" width="4.6640625" style="181" customWidth="1"/>
    <col min="7434" max="7434" width="12.33203125" style="181" customWidth="1"/>
    <col min="7435" max="7435" width="13.33203125" style="181" customWidth="1"/>
    <col min="7436" max="7436" width="9.33203125" style="181"/>
    <col min="7437" max="7437" width="11.83203125" style="181" customWidth="1"/>
    <col min="7438" max="7438" width="9.33203125" style="181"/>
    <col min="7439" max="7439" width="9.5" style="181" customWidth="1"/>
    <col min="7440" max="7680" width="9.33203125" style="181"/>
    <col min="7681" max="7681" width="3.6640625" style="181" customWidth="1"/>
    <col min="7682" max="7682" width="28.1640625" style="181" customWidth="1"/>
    <col min="7683" max="7683" width="87" style="181" customWidth="1"/>
    <col min="7684" max="7684" width="9.5" style="181" customWidth="1"/>
    <col min="7685" max="7685" width="6.83203125" style="181" customWidth="1"/>
    <col min="7686" max="7686" width="7.33203125" style="181" customWidth="1"/>
    <col min="7687" max="7687" width="19" style="181" customWidth="1"/>
    <col min="7688" max="7688" width="6.5" style="181" customWidth="1"/>
    <col min="7689" max="7689" width="4.6640625" style="181" customWidth="1"/>
    <col min="7690" max="7690" width="12.33203125" style="181" customWidth="1"/>
    <col min="7691" max="7691" width="13.33203125" style="181" customWidth="1"/>
    <col min="7692" max="7692" width="9.33203125" style="181"/>
    <col min="7693" max="7693" width="11.83203125" style="181" customWidth="1"/>
    <col min="7694" max="7694" width="9.33203125" style="181"/>
    <col min="7695" max="7695" width="9.5" style="181" customWidth="1"/>
    <col min="7696" max="7936" width="9.33203125" style="181"/>
    <col min="7937" max="7937" width="3.6640625" style="181" customWidth="1"/>
    <col min="7938" max="7938" width="28.1640625" style="181" customWidth="1"/>
    <col min="7939" max="7939" width="87" style="181" customWidth="1"/>
    <col min="7940" max="7940" width="9.5" style="181" customWidth="1"/>
    <col min="7941" max="7941" width="6.83203125" style="181" customWidth="1"/>
    <col min="7942" max="7942" width="7.33203125" style="181" customWidth="1"/>
    <col min="7943" max="7943" width="19" style="181" customWidth="1"/>
    <col min="7944" max="7944" width="6.5" style="181" customWidth="1"/>
    <col min="7945" max="7945" width="4.6640625" style="181" customWidth="1"/>
    <col min="7946" max="7946" width="12.33203125" style="181" customWidth="1"/>
    <col min="7947" max="7947" width="13.33203125" style="181" customWidth="1"/>
    <col min="7948" max="7948" width="9.33203125" style="181"/>
    <col min="7949" max="7949" width="11.83203125" style="181" customWidth="1"/>
    <col min="7950" max="7950" width="9.33203125" style="181"/>
    <col min="7951" max="7951" width="9.5" style="181" customWidth="1"/>
    <col min="7952" max="8192" width="9.33203125" style="181"/>
    <col min="8193" max="8193" width="3.6640625" style="181" customWidth="1"/>
    <col min="8194" max="8194" width="28.1640625" style="181" customWidth="1"/>
    <col min="8195" max="8195" width="87" style="181" customWidth="1"/>
    <col min="8196" max="8196" width="9.5" style="181" customWidth="1"/>
    <col min="8197" max="8197" width="6.83203125" style="181" customWidth="1"/>
    <col min="8198" max="8198" width="7.33203125" style="181" customWidth="1"/>
    <col min="8199" max="8199" width="19" style="181" customWidth="1"/>
    <col min="8200" max="8200" width="6.5" style="181" customWidth="1"/>
    <col min="8201" max="8201" width="4.6640625" style="181" customWidth="1"/>
    <col min="8202" max="8202" width="12.33203125" style="181" customWidth="1"/>
    <col min="8203" max="8203" width="13.33203125" style="181" customWidth="1"/>
    <col min="8204" max="8204" width="9.33203125" style="181"/>
    <col min="8205" max="8205" width="11.83203125" style="181" customWidth="1"/>
    <col min="8206" max="8206" width="9.33203125" style="181"/>
    <col min="8207" max="8207" width="9.5" style="181" customWidth="1"/>
    <col min="8208" max="8448" width="9.33203125" style="181"/>
    <col min="8449" max="8449" width="3.6640625" style="181" customWidth="1"/>
    <col min="8450" max="8450" width="28.1640625" style="181" customWidth="1"/>
    <col min="8451" max="8451" width="87" style="181" customWidth="1"/>
    <col min="8452" max="8452" width="9.5" style="181" customWidth="1"/>
    <col min="8453" max="8453" width="6.83203125" style="181" customWidth="1"/>
    <col min="8454" max="8454" width="7.33203125" style="181" customWidth="1"/>
    <col min="8455" max="8455" width="19" style="181" customWidth="1"/>
    <col min="8456" max="8456" width="6.5" style="181" customWidth="1"/>
    <col min="8457" max="8457" width="4.6640625" style="181" customWidth="1"/>
    <col min="8458" max="8458" width="12.33203125" style="181" customWidth="1"/>
    <col min="8459" max="8459" width="13.33203125" style="181" customWidth="1"/>
    <col min="8460" max="8460" width="9.33203125" style="181"/>
    <col min="8461" max="8461" width="11.83203125" style="181" customWidth="1"/>
    <col min="8462" max="8462" width="9.33203125" style="181"/>
    <col min="8463" max="8463" width="9.5" style="181" customWidth="1"/>
    <col min="8464" max="8704" width="9.33203125" style="181"/>
    <col min="8705" max="8705" width="3.6640625" style="181" customWidth="1"/>
    <col min="8706" max="8706" width="28.1640625" style="181" customWidth="1"/>
    <col min="8707" max="8707" width="87" style="181" customWidth="1"/>
    <col min="8708" max="8708" width="9.5" style="181" customWidth="1"/>
    <col min="8709" max="8709" width="6.83203125" style="181" customWidth="1"/>
    <col min="8710" max="8710" width="7.33203125" style="181" customWidth="1"/>
    <col min="8711" max="8711" width="19" style="181" customWidth="1"/>
    <col min="8712" max="8712" width="6.5" style="181" customWidth="1"/>
    <col min="8713" max="8713" width="4.6640625" style="181" customWidth="1"/>
    <col min="8714" max="8714" width="12.33203125" style="181" customWidth="1"/>
    <col min="8715" max="8715" width="13.33203125" style="181" customWidth="1"/>
    <col min="8716" max="8716" width="9.33203125" style="181"/>
    <col min="8717" max="8717" width="11.83203125" style="181" customWidth="1"/>
    <col min="8718" max="8718" width="9.33203125" style="181"/>
    <col min="8719" max="8719" width="9.5" style="181" customWidth="1"/>
    <col min="8720" max="8960" width="9.33203125" style="181"/>
    <col min="8961" max="8961" width="3.6640625" style="181" customWidth="1"/>
    <col min="8962" max="8962" width="28.1640625" style="181" customWidth="1"/>
    <col min="8963" max="8963" width="87" style="181" customWidth="1"/>
    <col min="8964" max="8964" width="9.5" style="181" customWidth="1"/>
    <col min="8965" max="8965" width="6.83203125" style="181" customWidth="1"/>
    <col min="8966" max="8966" width="7.33203125" style="181" customWidth="1"/>
    <col min="8967" max="8967" width="19" style="181" customWidth="1"/>
    <col min="8968" max="8968" width="6.5" style="181" customWidth="1"/>
    <col min="8969" max="8969" width="4.6640625" style="181" customWidth="1"/>
    <col min="8970" max="8970" width="12.33203125" style="181" customWidth="1"/>
    <col min="8971" max="8971" width="13.33203125" style="181" customWidth="1"/>
    <col min="8972" max="8972" width="9.33203125" style="181"/>
    <col min="8973" max="8973" width="11.83203125" style="181" customWidth="1"/>
    <col min="8974" max="8974" width="9.33203125" style="181"/>
    <col min="8975" max="8975" width="9.5" style="181" customWidth="1"/>
    <col min="8976" max="9216" width="9.33203125" style="181"/>
    <col min="9217" max="9217" width="3.6640625" style="181" customWidth="1"/>
    <col min="9218" max="9218" width="28.1640625" style="181" customWidth="1"/>
    <col min="9219" max="9219" width="87" style="181" customWidth="1"/>
    <col min="9220" max="9220" width="9.5" style="181" customWidth="1"/>
    <col min="9221" max="9221" width="6.83203125" style="181" customWidth="1"/>
    <col min="9222" max="9222" width="7.33203125" style="181" customWidth="1"/>
    <col min="9223" max="9223" width="19" style="181" customWidth="1"/>
    <col min="9224" max="9224" width="6.5" style="181" customWidth="1"/>
    <col min="9225" max="9225" width="4.6640625" style="181" customWidth="1"/>
    <col min="9226" max="9226" width="12.33203125" style="181" customWidth="1"/>
    <col min="9227" max="9227" width="13.33203125" style="181" customWidth="1"/>
    <col min="9228" max="9228" width="9.33203125" style="181"/>
    <col min="9229" max="9229" width="11.83203125" style="181" customWidth="1"/>
    <col min="9230" max="9230" width="9.33203125" style="181"/>
    <col min="9231" max="9231" width="9.5" style="181" customWidth="1"/>
    <col min="9232" max="9472" width="9.33203125" style="181"/>
    <col min="9473" max="9473" width="3.6640625" style="181" customWidth="1"/>
    <col min="9474" max="9474" width="28.1640625" style="181" customWidth="1"/>
    <col min="9475" max="9475" width="87" style="181" customWidth="1"/>
    <col min="9476" max="9476" width="9.5" style="181" customWidth="1"/>
    <col min="9477" max="9477" width="6.83203125" style="181" customWidth="1"/>
    <col min="9478" max="9478" width="7.33203125" style="181" customWidth="1"/>
    <col min="9479" max="9479" width="19" style="181" customWidth="1"/>
    <col min="9480" max="9480" width="6.5" style="181" customWidth="1"/>
    <col min="9481" max="9481" width="4.6640625" style="181" customWidth="1"/>
    <col min="9482" max="9482" width="12.33203125" style="181" customWidth="1"/>
    <col min="9483" max="9483" width="13.33203125" style="181" customWidth="1"/>
    <col min="9484" max="9484" width="9.33203125" style="181"/>
    <col min="9485" max="9485" width="11.83203125" style="181" customWidth="1"/>
    <col min="9486" max="9486" width="9.33203125" style="181"/>
    <col min="9487" max="9487" width="9.5" style="181" customWidth="1"/>
    <col min="9488" max="9728" width="9.33203125" style="181"/>
    <col min="9729" max="9729" width="3.6640625" style="181" customWidth="1"/>
    <col min="9730" max="9730" width="28.1640625" style="181" customWidth="1"/>
    <col min="9731" max="9731" width="87" style="181" customWidth="1"/>
    <col min="9732" max="9732" width="9.5" style="181" customWidth="1"/>
    <col min="9733" max="9733" width="6.83203125" style="181" customWidth="1"/>
    <col min="9734" max="9734" width="7.33203125" style="181" customWidth="1"/>
    <col min="9735" max="9735" width="19" style="181" customWidth="1"/>
    <col min="9736" max="9736" width="6.5" style="181" customWidth="1"/>
    <col min="9737" max="9737" width="4.6640625" style="181" customWidth="1"/>
    <col min="9738" max="9738" width="12.33203125" style="181" customWidth="1"/>
    <col min="9739" max="9739" width="13.33203125" style="181" customWidth="1"/>
    <col min="9740" max="9740" width="9.33203125" style="181"/>
    <col min="9741" max="9741" width="11.83203125" style="181" customWidth="1"/>
    <col min="9742" max="9742" width="9.33203125" style="181"/>
    <col min="9743" max="9743" width="9.5" style="181" customWidth="1"/>
    <col min="9744" max="9984" width="9.33203125" style="181"/>
    <col min="9985" max="9985" width="3.6640625" style="181" customWidth="1"/>
    <col min="9986" max="9986" width="28.1640625" style="181" customWidth="1"/>
    <col min="9987" max="9987" width="87" style="181" customWidth="1"/>
    <col min="9988" max="9988" width="9.5" style="181" customWidth="1"/>
    <col min="9989" max="9989" width="6.83203125" style="181" customWidth="1"/>
    <col min="9990" max="9990" width="7.33203125" style="181" customWidth="1"/>
    <col min="9991" max="9991" width="19" style="181" customWidth="1"/>
    <col min="9992" max="9992" width="6.5" style="181" customWidth="1"/>
    <col min="9993" max="9993" width="4.6640625" style="181" customWidth="1"/>
    <col min="9994" max="9994" width="12.33203125" style="181" customWidth="1"/>
    <col min="9995" max="9995" width="13.33203125" style="181" customWidth="1"/>
    <col min="9996" max="9996" width="9.33203125" style="181"/>
    <col min="9997" max="9997" width="11.83203125" style="181" customWidth="1"/>
    <col min="9998" max="9998" width="9.33203125" style="181"/>
    <col min="9999" max="9999" width="9.5" style="181" customWidth="1"/>
    <col min="10000" max="10240" width="9.33203125" style="181"/>
    <col min="10241" max="10241" width="3.6640625" style="181" customWidth="1"/>
    <col min="10242" max="10242" width="28.1640625" style="181" customWidth="1"/>
    <col min="10243" max="10243" width="87" style="181" customWidth="1"/>
    <col min="10244" max="10244" width="9.5" style="181" customWidth="1"/>
    <col min="10245" max="10245" width="6.83203125" style="181" customWidth="1"/>
    <col min="10246" max="10246" width="7.33203125" style="181" customWidth="1"/>
    <col min="10247" max="10247" width="19" style="181" customWidth="1"/>
    <col min="10248" max="10248" width="6.5" style="181" customWidth="1"/>
    <col min="10249" max="10249" width="4.6640625" style="181" customWidth="1"/>
    <col min="10250" max="10250" width="12.33203125" style="181" customWidth="1"/>
    <col min="10251" max="10251" width="13.33203125" style="181" customWidth="1"/>
    <col min="10252" max="10252" width="9.33203125" style="181"/>
    <col min="10253" max="10253" width="11.83203125" style="181" customWidth="1"/>
    <col min="10254" max="10254" width="9.33203125" style="181"/>
    <col min="10255" max="10255" width="9.5" style="181" customWidth="1"/>
    <col min="10256" max="10496" width="9.33203125" style="181"/>
    <col min="10497" max="10497" width="3.6640625" style="181" customWidth="1"/>
    <col min="10498" max="10498" width="28.1640625" style="181" customWidth="1"/>
    <col min="10499" max="10499" width="87" style="181" customWidth="1"/>
    <col min="10500" max="10500" width="9.5" style="181" customWidth="1"/>
    <col min="10501" max="10501" width="6.83203125" style="181" customWidth="1"/>
    <col min="10502" max="10502" width="7.33203125" style="181" customWidth="1"/>
    <col min="10503" max="10503" width="19" style="181" customWidth="1"/>
    <col min="10504" max="10504" width="6.5" style="181" customWidth="1"/>
    <col min="10505" max="10505" width="4.6640625" style="181" customWidth="1"/>
    <col min="10506" max="10506" width="12.33203125" style="181" customWidth="1"/>
    <col min="10507" max="10507" width="13.33203125" style="181" customWidth="1"/>
    <col min="10508" max="10508" width="9.33203125" style="181"/>
    <col min="10509" max="10509" width="11.83203125" style="181" customWidth="1"/>
    <col min="10510" max="10510" width="9.33203125" style="181"/>
    <col min="10511" max="10511" width="9.5" style="181" customWidth="1"/>
    <col min="10512" max="10752" width="9.33203125" style="181"/>
    <col min="10753" max="10753" width="3.6640625" style="181" customWidth="1"/>
    <col min="10754" max="10754" width="28.1640625" style="181" customWidth="1"/>
    <col min="10755" max="10755" width="87" style="181" customWidth="1"/>
    <col min="10756" max="10756" width="9.5" style="181" customWidth="1"/>
    <col min="10757" max="10757" width="6.83203125" style="181" customWidth="1"/>
    <col min="10758" max="10758" width="7.33203125" style="181" customWidth="1"/>
    <col min="10759" max="10759" width="19" style="181" customWidth="1"/>
    <col min="10760" max="10760" width="6.5" style="181" customWidth="1"/>
    <col min="10761" max="10761" width="4.6640625" style="181" customWidth="1"/>
    <col min="10762" max="10762" width="12.33203125" style="181" customWidth="1"/>
    <col min="10763" max="10763" width="13.33203125" style="181" customWidth="1"/>
    <col min="10764" max="10764" width="9.33203125" style="181"/>
    <col min="10765" max="10765" width="11.83203125" style="181" customWidth="1"/>
    <col min="10766" max="10766" width="9.33203125" style="181"/>
    <col min="10767" max="10767" width="9.5" style="181" customWidth="1"/>
    <col min="10768" max="11008" width="9.33203125" style="181"/>
    <col min="11009" max="11009" width="3.6640625" style="181" customWidth="1"/>
    <col min="11010" max="11010" width="28.1640625" style="181" customWidth="1"/>
    <col min="11011" max="11011" width="87" style="181" customWidth="1"/>
    <col min="11012" max="11012" width="9.5" style="181" customWidth="1"/>
    <col min="11013" max="11013" width="6.83203125" style="181" customWidth="1"/>
    <col min="11014" max="11014" width="7.33203125" style="181" customWidth="1"/>
    <col min="11015" max="11015" width="19" style="181" customWidth="1"/>
    <col min="11016" max="11016" width="6.5" style="181" customWidth="1"/>
    <col min="11017" max="11017" width="4.6640625" style="181" customWidth="1"/>
    <col min="11018" max="11018" width="12.33203125" style="181" customWidth="1"/>
    <col min="11019" max="11019" width="13.33203125" style="181" customWidth="1"/>
    <col min="11020" max="11020" width="9.33203125" style="181"/>
    <col min="11021" max="11021" width="11.83203125" style="181" customWidth="1"/>
    <col min="11022" max="11022" width="9.33203125" style="181"/>
    <col min="11023" max="11023" width="9.5" style="181" customWidth="1"/>
    <col min="11024" max="11264" width="9.33203125" style="181"/>
    <col min="11265" max="11265" width="3.6640625" style="181" customWidth="1"/>
    <col min="11266" max="11266" width="28.1640625" style="181" customWidth="1"/>
    <col min="11267" max="11267" width="87" style="181" customWidth="1"/>
    <col min="11268" max="11268" width="9.5" style="181" customWidth="1"/>
    <col min="11269" max="11269" width="6.83203125" style="181" customWidth="1"/>
    <col min="11270" max="11270" width="7.33203125" style="181" customWidth="1"/>
    <col min="11271" max="11271" width="19" style="181" customWidth="1"/>
    <col min="11272" max="11272" width="6.5" style="181" customWidth="1"/>
    <col min="11273" max="11273" width="4.6640625" style="181" customWidth="1"/>
    <col min="11274" max="11274" width="12.33203125" style="181" customWidth="1"/>
    <col min="11275" max="11275" width="13.33203125" style="181" customWidth="1"/>
    <col min="11276" max="11276" width="9.33203125" style="181"/>
    <col min="11277" max="11277" width="11.83203125" style="181" customWidth="1"/>
    <col min="11278" max="11278" width="9.33203125" style="181"/>
    <col min="11279" max="11279" width="9.5" style="181" customWidth="1"/>
    <col min="11280" max="11520" width="9.33203125" style="181"/>
    <col min="11521" max="11521" width="3.6640625" style="181" customWidth="1"/>
    <col min="11522" max="11522" width="28.1640625" style="181" customWidth="1"/>
    <col min="11523" max="11523" width="87" style="181" customWidth="1"/>
    <col min="11524" max="11524" width="9.5" style="181" customWidth="1"/>
    <col min="11525" max="11525" width="6.83203125" style="181" customWidth="1"/>
    <col min="11526" max="11526" width="7.33203125" style="181" customWidth="1"/>
    <col min="11527" max="11527" width="19" style="181" customWidth="1"/>
    <col min="11528" max="11528" width="6.5" style="181" customWidth="1"/>
    <col min="11529" max="11529" width="4.6640625" style="181" customWidth="1"/>
    <col min="11530" max="11530" width="12.33203125" style="181" customWidth="1"/>
    <col min="11531" max="11531" width="13.33203125" style="181" customWidth="1"/>
    <col min="11532" max="11532" width="9.33203125" style="181"/>
    <col min="11533" max="11533" width="11.83203125" style="181" customWidth="1"/>
    <col min="11534" max="11534" width="9.33203125" style="181"/>
    <col min="11535" max="11535" width="9.5" style="181" customWidth="1"/>
    <col min="11536" max="11776" width="9.33203125" style="181"/>
    <col min="11777" max="11777" width="3.6640625" style="181" customWidth="1"/>
    <col min="11778" max="11778" width="28.1640625" style="181" customWidth="1"/>
    <col min="11779" max="11779" width="87" style="181" customWidth="1"/>
    <col min="11780" max="11780" width="9.5" style="181" customWidth="1"/>
    <col min="11781" max="11781" width="6.83203125" style="181" customWidth="1"/>
    <col min="11782" max="11782" width="7.33203125" style="181" customWidth="1"/>
    <col min="11783" max="11783" width="19" style="181" customWidth="1"/>
    <col min="11784" max="11784" width="6.5" style="181" customWidth="1"/>
    <col min="11785" max="11785" width="4.6640625" style="181" customWidth="1"/>
    <col min="11786" max="11786" width="12.33203125" style="181" customWidth="1"/>
    <col min="11787" max="11787" width="13.33203125" style="181" customWidth="1"/>
    <col min="11788" max="11788" width="9.33203125" style="181"/>
    <col min="11789" max="11789" width="11.83203125" style="181" customWidth="1"/>
    <col min="11790" max="11790" width="9.33203125" style="181"/>
    <col min="11791" max="11791" width="9.5" style="181" customWidth="1"/>
    <col min="11792" max="12032" width="9.33203125" style="181"/>
    <col min="12033" max="12033" width="3.6640625" style="181" customWidth="1"/>
    <col min="12034" max="12034" width="28.1640625" style="181" customWidth="1"/>
    <col min="12035" max="12035" width="87" style="181" customWidth="1"/>
    <col min="12036" max="12036" width="9.5" style="181" customWidth="1"/>
    <col min="12037" max="12037" width="6.83203125" style="181" customWidth="1"/>
    <col min="12038" max="12038" width="7.33203125" style="181" customWidth="1"/>
    <col min="12039" max="12039" width="19" style="181" customWidth="1"/>
    <col min="12040" max="12040" width="6.5" style="181" customWidth="1"/>
    <col min="12041" max="12041" width="4.6640625" style="181" customWidth="1"/>
    <col min="12042" max="12042" width="12.33203125" style="181" customWidth="1"/>
    <col min="12043" max="12043" width="13.33203125" style="181" customWidth="1"/>
    <col min="12044" max="12044" width="9.33203125" style="181"/>
    <col min="12045" max="12045" width="11.83203125" style="181" customWidth="1"/>
    <col min="12046" max="12046" width="9.33203125" style="181"/>
    <col min="12047" max="12047" width="9.5" style="181" customWidth="1"/>
    <col min="12048" max="12288" width="9.33203125" style="181"/>
    <col min="12289" max="12289" width="3.6640625" style="181" customWidth="1"/>
    <col min="12290" max="12290" width="28.1640625" style="181" customWidth="1"/>
    <col min="12291" max="12291" width="87" style="181" customWidth="1"/>
    <col min="12292" max="12292" width="9.5" style="181" customWidth="1"/>
    <col min="12293" max="12293" width="6.83203125" style="181" customWidth="1"/>
    <col min="12294" max="12294" width="7.33203125" style="181" customWidth="1"/>
    <col min="12295" max="12295" width="19" style="181" customWidth="1"/>
    <col min="12296" max="12296" width="6.5" style="181" customWidth="1"/>
    <col min="12297" max="12297" width="4.6640625" style="181" customWidth="1"/>
    <col min="12298" max="12298" width="12.33203125" style="181" customWidth="1"/>
    <col min="12299" max="12299" width="13.33203125" style="181" customWidth="1"/>
    <col min="12300" max="12300" width="9.33203125" style="181"/>
    <col min="12301" max="12301" width="11.83203125" style="181" customWidth="1"/>
    <col min="12302" max="12302" width="9.33203125" style="181"/>
    <col min="12303" max="12303" width="9.5" style="181" customWidth="1"/>
    <col min="12304" max="12544" width="9.33203125" style="181"/>
    <col min="12545" max="12545" width="3.6640625" style="181" customWidth="1"/>
    <col min="12546" max="12546" width="28.1640625" style="181" customWidth="1"/>
    <col min="12547" max="12547" width="87" style="181" customWidth="1"/>
    <col min="12548" max="12548" width="9.5" style="181" customWidth="1"/>
    <col min="12549" max="12549" width="6.83203125" style="181" customWidth="1"/>
    <col min="12550" max="12550" width="7.33203125" style="181" customWidth="1"/>
    <col min="12551" max="12551" width="19" style="181" customWidth="1"/>
    <col min="12552" max="12552" width="6.5" style="181" customWidth="1"/>
    <col min="12553" max="12553" width="4.6640625" style="181" customWidth="1"/>
    <col min="12554" max="12554" width="12.33203125" style="181" customWidth="1"/>
    <col min="12555" max="12555" width="13.33203125" style="181" customWidth="1"/>
    <col min="12556" max="12556" width="9.33203125" style="181"/>
    <col min="12557" max="12557" width="11.83203125" style="181" customWidth="1"/>
    <col min="12558" max="12558" width="9.33203125" style="181"/>
    <col min="12559" max="12559" width="9.5" style="181" customWidth="1"/>
    <col min="12560" max="12800" width="9.33203125" style="181"/>
    <col min="12801" max="12801" width="3.6640625" style="181" customWidth="1"/>
    <col min="12802" max="12802" width="28.1640625" style="181" customWidth="1"/>
    <col min="12803" max="12803" width="87" style="181" customWidth="1"/>
    <col min="12804" max="12804" width="9.5" style="181" customWidth="1"/>
    <col min="12805" max="12805" width="6.83203125" style="181" customWidth="1"/>
    <col min="12806" max="12806" width="7.33203125" style="181" customWidth="1"/>
    <col min="12807" max="12807" width="19" style="181" customWidth="1"/>
    <col min="12808" max="12808" width="6.5" style="181" customWidth="1"/>
    <col min="12809" max="12809" width="4.6640625" style="181" customWidth="1"/>
    <col min="12810" max="12810" width="12.33203125" style="181" customWidth="1"/>
    <col min="12811" max="12811" width="13.33203125" style="181" customWidth="1"/>
    <col min="12812" max="12812" width="9.33203125" style="181"/>
    <col min="12813" max="12813" width="11.83203125" style="181" customWidth="1"/>
    <col min="12814" max="12814" width="9.33203125" style="181"/>
    <col min="12815" max="12815" width="9.5" style="181" customWidth="1"/>
    <col min="12816" max="13056" width="9.33203125" style="181"/>
    <col min="13057" max="13057" width="3.6640625" style="181" customWidth="1"/>
    <col min="13058" max="13058" width="28.1640625" style="181" customWidth="1"/>
    <col min="13059" max="13059" width="87" style="181" customWidth="1"/>
    <col min="13060" max="13060" width="9.5" style="181" customWidth="1"/>
    <col min="13061" max="13061" width="6.83203125" style="181" customWidth="1"/>
    <col min="13062" max="13062" width="7.33203125" style="181" customWidth="1"/>
    <col min="13063" max="13063" width="19" style="181" customWidth="1"/>
    <col min="13064" max="13064" width="6.5" style="181" customWidth="1"/>
    <col min="13065" max="13065" width="4.6640625" style="181" customWidth="1"/>
    <col min="13066" max="13066" width="12.33203125" style="181" customWidth="1"/>
    <col min="13067" max="13067" width="13.33203125" style="181" customWidth="1"/>
    <col min="13068" max="13068" width="9.33203125" style="181"/>
    <col min="13069" max="13069" width="11.83203125" style="181" customWidth="1"/>
    <col min="13070" max="13070" width="9.33203125" style="181"/>
    <col min="13071" max="13071" width="9.5" style="181" customWidth="1"/>
    <col min="13072" max="13312" width="9.33203125" style="181"/>
    <col min="13313" max="13313" width="3.6640625" style="181" customWidth="1"/>
    <col min="13314" max="13314" width="28.1640625" style="181" customWidth="1"/>
    <col min="13315" max="13315" width="87" style="181" customWidth="1"/>
    <col min="13316" max="13316" width="9.5" style="181" customWidth="1"/>
    <col min="13317" max="13317" width="6.83203125" style="181" customWidth="1"/>
    <col min="13318" max="13318" width="7.33203125" style="181" customWidth="1"/>
    <col min="13319" max="13319" width="19" style="181" customWidth="1"/>
    <col min="13320" max="13320" width="6.5" style="181" customWidth="1"/>
    <col min="13321" max="13321" width="4.6640625" style="181" customWidth="1"/>
    <col min="13322" max="13322" width="12.33203125" style="181" customWidth="1"/>
    <col min="13323" max="13323" width="13.33203125" style="181" customWidth="1"/>
    <col min="13324" max="13324" width="9.33203125" style="181"/>
    <col min="13325" max="13325" width="11.83203125" style="181" customWidth="1"/>
    <col min="13326" max="13326" width="9.33203125" style="181"/>
    <col min="13327" max="13327" width="9.5" style="181" customWidth="1"/>
    <col min="13328" max="13568" width="9.33203125" style="181"/>
    <col min="13569" max="13569" width="3.6640625" style="181" customWidth="1"/>
    <col min="13570" max="13570" width="28.1640625" style="181" customWidth="1"/>
    <col min="13571" max="13571" width="87" style="181" customWidth="1"/>
    <col min="13572" max="13572" width="9.5" style="181" customWidth="1"/>
    <col min="13573" max="13573" width="6.83203125" style="181" customWidth="1"/>
    <col min="13574" max="13574" width="7.33203125" style="181" customWidth="1"/>
    <col min="13575" max="13575" width="19" style="181" customWidth="1"/>
    <col min="13576" max="13576" width="6.5" style="181" customWidth="1"/>
    <col min="13577" max="13577" width="4.6640625" style="181" customWidth="1"/>
    <col min="13578" max="13578" width="12.33203125" style="181" customWidth="1"/>
    <col min="13579" max="13579" width="13.33203125" style="181" customWidth="1"/>
    <col min="13580" max="13580" width="9.33203125" style="181"/>
    <col min="13581" max="13581" width="11.83203125" style="181" customWidth="1"/>
    <col min="13582" max="13582" width="9.33203125" style="181"/>
    <col min="13583" max="13583" width="9.5" style="181" customWidth="1"/>
    <col min="13584" max="13824" width="9.33203125" style="181"/>
    <col min="13825" max="13825" width="3.6640625" style="181" customWidth="1"/>
    <col min="13826" max="13826" width="28.1640625" style="181" customWidth="1"/>
    <col min="13827" max="13827" width="87" style="181" customWidth="1"/>
    <col min="13828" max="13828" width="9.5" style="181" customWidth="1"/>
    <col min="13829" max="13829" width="6.83203125" style="181" customWidth="1"/>
    <col min="13830" max="13830" width="7.33203125" style="181" customWidth="1"/>
    <col min="13831" max="13831" width="19" style="181" customWidth="1"/>
    <col min="13832" max="13832" width="6.5" style="181" customWidth="1"/>
    <col min="13833" max="13833" width="4.6640625" style="181" customWidth="1"/>
    <col min="13834" max="13834" width="12.33203125" style="181" customWidth="1"/>
    <col min="13835" max="13835" width="13.33203125" style="181" customWidth="1"/>
    <col min="13836" max="13836" width="9.33203125" style="181"/>
    <col min="13837" max="13837" width="11.83203125" style="181" customWidth="1"/>
    <col min="13838" max="13838" width="9.33203125" style="181"/>
    <col min="13839" max="13839" width="9.5" style="181" customWidth="1"/>
    <col min="13840" max="14080" width="9.33203125" style="181"/>
    <col min="14081" max="14081" width="3.6640625" style="181" customWidth="1"/>
    <col min="14082" max="14082" width="28.1640625" style="181" customWidth="1"/>
    <col min="14083" max="14083" width="87" style="181" customWidth="1"/>
    <col min="14084" max="14084" width="9.5" style="181" customWidth="1"/>
    <col min="14085" max="14085" width="6.83203125" style="181" customWidth="1"/>
    <col min="14086" max="14086" width="7.33203125" style="181" customWidth="1"/>
    <col min="14087" max="14087" width="19" style="181" customWidth="1"/>
    <col min="14088" max="14088" width="6.5" style="181" customWidth="1"/>
    <col min="14089" max="14089" width="4.6640625" style="181" customWidth="1"/>
    <col min="14090" max="14090" width="12.33203125" style="181" customWidth="1"/>
    <col min="14091" max="14091" width="13.33203125" style="181" customWidth="1"/>
    <col min="14092" max="14092" width="9.33203125" style="181"/>
    <col min="14093" max="14093" width="11.83203125" style="181" customWidth="1"/>
    <col min="14094" max="14094" width="9.33203125" style="181"/>
    <col min="14095" max="14095" width="9.5" style="181" customWidth="1"/>
    <col min="14096" max="14336" width="9.33203125" style="181"/>
    <col min="14337" max="14337" width="3.6640625" style="181" customWidth="1"/>
    <col min="14338" max="14338" width="28.1640625" style="181" customWidth="1"/>
    <col min="14339" max="14339" width="87" style="181" customWidth="1"/>
    <col min="14340" max="14340" width="9.5" style="181" customWidth="1"/>
    <col min="14341" max="14341" width="6.83203125" style="181" customWidth="1"/>
    <col min="14342" max="14342" width="7.33203125" style="181" customWidth="1"/>
    <col min="14343" max="14343" width="19" style="181" customWidth="1"/>
    <col min="14344" max="14344" width="6.5" style="181" customWidth="1"/>
    <col min="14345" max="14345" width="4.6640625" style="181" customWidth="1"/>
    <col min="14346" max="14346" width="12.33203125" style="181" customWidth="1"/>
    <col min="14347" max="14347" width="13.33203125" style="181" customWidth="1"/>
    <col min="14348" max="14348" width="9.33203125" style="181"/>
    <col min="14349" max="14349" width="11.83203125" style="181" customWidth="1"/>
    <col min="14350" max="14350" width="9.33203125" style="181"/>
    <col min="14351" max="14351" width="9.5" style="181" customWidth="1"/>
    <col min="14352" max="14592" width="9.33203125" style="181"/>
    <col min="14593" max="14593" width="3.6640625" style="181" customWidth="1"/>
    <col min="14594" max="14594" width="28.1640625" style="181" customWidth="1"/>
    <col min="14595" max="14595" width="87" style="181" customWidth="1"/>
    <col min="14596" max="14596" width="9.5" style="181" customWidth="1"/>
    <col min="14597" max="14597" width="6.83203125" style="181" customWidth="1"/>
    <col min="14598" max="14598" width="7.33203125" style="181" customWidth="1"/>
    <col min="14599" max="14599" width="19" style="181" customWidth="1"/>
    <col min="14600" max="14600" width="6.5" style="181" customWidth="1"/>
    <col min="14601" max="14601" width="4.6640625" style="181" customWidth="1"/>
    <col min="14602" max="14602" width="12.33203125" style="181" customWidth="1"/>
    <col min="14603" max="14603" width="13.33203125" style="181" customWidth="1"/>
    <col min="14604" max="14604" width="9.33203125" style="181"/>
    <col min="14605" max="14605" width="11.83203125" style="181" customWidth="1"/>
    <col min="14606" max="14606" width="9.33203125" style="181"/>
    <col min="14607" max="14607" width="9.5" style="181" customWidth="1"/>
    <col min="14608" max="14848" width="9.33203125" style="181"/>
    <col min="14849" max="14849" width="3.6640625" style="181" customWidth="1"/>
    <col min="14850" max="14850" width="28.1640625" style="181" customWidth="1"/>
    <col min="14851" max="14851" width="87" style="181" customWidth="1"/>
    <col min="14852" max="14852" width="9.5" style="181" customWidth="1"/>
    <col min="14853" max="14853" width="6.83203125" style="181" customWidth="1"/>
    <col min="14854" max="14854" width="7.33203125" style="181" customWidth="1"/>
    <col min="14855" max="14855" width="19" style="181" customWidth="1"/>
    <col min="14856" max="14856" width="6.5" style="181" customWidth="1"/>
    <col min="14857" max="14857" width="4.6640625" style="181" customWidth="1"/>
    <col min="14858" max="14858" width="12.33203125" style="181" customWidth="1"/>
    <col min="14859" max="14859" width="13.33203125" style="181" customWidth="1"/>
    <col min="14860" max="14860" width="9.33203125" style="181"/>
    <col min="14861" max="14861" width="11.83203125" style="181" customWidth="1"/>
    <col min="14862" max="14862" width="9.33203125" style="181"/>
    <col min="14863" max="14863" width="9.5" style="181" customWidth="1"/>
    <col min="14864" max="15104" width="9.33203125" style="181"/>
    <col min="15105" max="15105" width="3.6640625" style="181" customWidth="1"/>
    <col min="15106" max="15106" width="28.1640625" style="181" customWidth="1"/>
    <col min="15107" max="15107" width="87" style="181" customWidth="1"/>
    <col min="15108" max="15108" width="9.5" style="181" customWidth="1"/>
    <col min="15109" max="15109" width="6.83203125" style="181" customWidth="1"/>
    <col min="15110" max="15110" width="7.33203125" style="181" customWidth="1"/>
    <col min="15111" max="15111" width="19" style="181" customWidth="1"/>
    <col min="15112" max="15112" width="6.5" style="181" customWidth="1"/>
    <col min="15113" max="15113" width="4.6640625" style="181" customWidth="1"/>
    <col min="15114" max="15114" width="12.33203125" style="181" customWidth="1"/>
    <col min="15115" max="15115" width="13.33203125" style="181" customWidth="1"/>
    <col min="15116" max="15116" width="9.33203125" style="181"/>
    <col min="15117" max="15117" width="11.83203125" style="181" customWidth="1"/>
    <col min="15118" max="15118" width="9.33203125" style="181"/>
    <col min="15119" max="15119" width="9.5" style="181" customWidth="1"/>
    <col min="15120" max="15360" width="9.33203125" style="181"/>
    <col min="15361" max="15361" width="3.6640625" style="181" customWidth="1"/>
    <col min="15362" max="15362" width="28.1640625" style="181" customWidth="1"/>
    <col min="15363" max="15363" width="87" style="181" customWidth="1"/>
    <col min="15364" max="15364" width="9.5" style="181" customWidth="1"/>
    <col min="15365" max="15365" width="6.83203125" style="181" customWidth="1"/>
    <col min="15366" max="15366" width="7.33203125" style="181" customWidth="1"/>
    <col min="15367" max="15367" width="19" style="181" customWidth="1"/>
    <col min="15368" max="15368" width="6.5" style="181" customWidth="1"/>
    <col min="15369" max="15369" width="4.6640625" style="181" customWidth="1"/>
    <col min="15370" max="15370" width="12.33203125" style="181" customWidth="1"/>
    <col min="15371" max="15371" width="13.33203125" style="181" customWidth="1"/>
    <col min="15372" max="15372" width="9.33203125" style="181"/>
    <col min="15373" max="15373" width="11.83203125" style="181" customWidth="1"/>
    <col min="15374" max="15374" width="9.33203125" style="181"/>
    <col min="15375" max="15375" width="9.5" style="181" customWidth="1"/>
    <col min="15376" max="15616" width="9.33203125" style="181"/>
    <col min="15617" max="15617" width="3.6640625" style="181" customWidth="1"/>
    <col min="15618" max="15618" width="28.1640625" style="181" customWidth="1"/>
    <col min="15619" max="15619" width="87" style="181" customWidth="1"/>
    <col min="15620" max="15620" width="9.5" style="181" customWidth="1"/>
    <col min="15621" max="15621" width="6.83203125" style="181" customWidth="1"/>
    <col min="15622" max="15622" width="7.33203125" style="181" customWidth="1"/>
    <col min="15623" max="15623" width="19" style="181" customWidth="1"/>
    <col min="15624" max="15624" width="6.5" style="181" customWidth="1"/>
    <col min="15625" max="15625" width="4.6640625" style="181" customWidth="1"/>
    <col min="15626" max="15626" width="12.33203125" style="181" customWidth="1"/>
    <col min="15627" max="15627" width="13.33203125" style="181" customWidth="1"/>
    <col min="15628" max="15628" width="9.33203125" style="181"/>
    <col min="15629" max="15629" width="11.83203125" style="181" customWidth="1"/>
    <col min="15630" max="15630" width="9.33203125" style="181"/>
    <col min="15631" max="15631" width="9.5" style="181" customWidth="1"/>
    <col min="15632" max="15872" width="9.33203125" style="181"/>
    <col min="15873" max="15873" width="3.6640625" style="181" customWidth="1"/>
    <col min="15874" max="15874" width="28.1640625" style="181" customWidth="1"/>
    <col min="15875" max="15875" width="87" style="181" customWidth="1"/>
    <col min="15876" max="15876" width="9.5" style="181" customWidth="1"/>
    <col min="15877" max="15877" width="6.83203125" style="181" customWidth="1"/>
    <col min="15878" max="15878" width="7.33203125" style="181" customWidth="1"/>
    <col min="15879" max="15879" width="19" style="181" customWidth="1"/>
    <col min="15880" max="15880" width="6.5" style="181" customWidth="1"/>
    <col min="15881" max="15881" width="4.6640625" style="181" customWidth="1"/>
    <col min="15882" max="15882" width="12.33203125" style="181" customWidth="1"/>
    <col min="15883" max="15883" width="13.33203125" style="181" customWidth="1"/>
    <col min="15884" max="15884" width="9.33203125" style="181"/>
    <col min="15885" max="15885" width="11.83203125" style="181" customWidth="1"/>
    <col min="15886" max="15886" width="9.33203125" style="181"/>
    <col min="15887" max="15887" width="9.5" style="181" customWidth="1"/>
    <col min="15888" max="16128" width="9.33203125" style="181"/>
    <col min="16129" max="16129" width="3.6640625" style="181" customWidth="1"/>
    <col min="16130" max="16130" width="28.1640625" style="181" customWidth="1"/>
    <col min="16131" max="16131" width="87" style="181" customWidth="1"/>
    <col min="16132" max="16132" width="9.5" style="181" customWidth="1"/>
    <col min="16133" max="16133" width="6.83203125" style="181" customWidth="1"/>
    <col min="16134" max="16134" width="7.33203125" style="181" customWidth="1"/>
    <col min="16135" max="16135" width="19" style="181" customWidth="1"/>
    <col min="16136" max="16136" width="6.5" style="181" customWidth="1"/>
    <col min="16137" max="16137" width="4.6640625" style="181" customWidth="1"/>
    <col min="16138" max="16138" width="12.33203125" style="181" customWidth="1"/>
    <col min="16139" max="16139" width="13.33203125" style="181" customWidth="1"/>
    <col min="16140" max="16140" width="9.33203125" style="181"/>
    <col min="16141" max="16141" width="11.83203125" style="181" customWidth="1"/>
    <col min="16142" max="16142" width="9.33203125" style="181"/>
    <col min="16143" max="16143" width="9.5" style="181" customWidth="1"/>
    <col min="16144" max="16384" width="9.33203125" style="181"/>
  </cols>
  <sheetData>
    <row r="1" spans="1:17" ht="127.5" customHeight="1">
      <c r="A1" s="176"/>
      <c r="B1" s="177"/>
      <c r="C1" s="178" t="s">
        <v>572</v>
      </c>
      <c r="D1" s="179"/>
      <c r="E1" s="180"/>
      <c r="J1" s="182"/>
      <c r="K1" s="183"/>
    </row>
    <row r="2" spans="1:17" ht="16.5" customHeight="1">
      <c r="A2" s="184"/>
      <c r="B2" s="185"/>
      <c r="C2" s="186" t="s">
        <v>573</v>
      </c>
      <c r="D2" s="179"/>
      <c r="E2" s="180"/>
      <c r="F2" s="180"/>
      <c r="G2" s="180"/>
      <c r="H2" s="180"/>
      <c r="J2" s="183"/>
      <c r="K2" s="183"/>
    </row>
    <row r="3" spans="1:17" ht="15.75" customHeight="1">
      <c r="A3" s="187"/>
      <c r="B3" s="188"/>
      <c r="C3" s="189" t="s">
        <v>574</v>
      </c>
      <c r="D3" s="179"/>
      <c r="E3" s="180"/>
      <c r="F3" s="180"/>
      <c r="G3" s="180"/>
      <c r="H3" s="180"/>
      <c r="J3" s="183"/>
      <c r="K3" s="183"/>
    </row>
    <row r="4" spans="1:17" ht="15.75" customHeight="1">
      <c r="A4" s="190"/>
      <c r="B4" s="191"/>
      <c r="C4" s="192" t="s">
        <v>575</v>
      </c>
      <c r="D4" s="179"/>
      <c r="E4" s="180"/>
      <c r="F4" s="180"/>
      <c r="G4" s="180"/>
      <c r="H4" s="180"/>
      <c r="J4" s="183"/>
      <c r="K4" s="183"/>
    </row>
    <row r="5" spans="1:17" ht="12" customHeight="1">
      <c r="A5" s="193"/>
      <c r="B5" s="194"/>
      <c r="C5" s="195"/>
      <c r="D5" s="196"/>
      <c r="E5" s="180"/>
      <c r="J5" s="182"/>
      <c r="K5" s="183"/>
    </row>
    <row r="6" spans="1:17" ht="15.95" customHeight="1">
      <c r="A6" s="197"/>
      <c r="B6" s="198" t="s">
        <v>576</v>
      </c>
      <c r="C6" s="199" t="s">
        <v>577</v>
      </c>
      <c r="D6" s="179"/>
      <c r="E6" s="200"/>
      <c r="F6" s="200"/>
      <c r="G6" s="200"/>
      <c r="H6" s="200"/>
      <c r="I6" s="200"/>
      <c r="J6" s="200"/>
      <c r="K6" s="183"/>
    </row>
    <row r="7" spans="1:17" ht="15.95" customHeight="1">
      <c r="A7" s="197"/>
      <c r="B7" s="194"/>
      <c r="C7" s="201" t="s">
        <v>578</v>
      </c>
      <c r="D7" s="179"/>
      <c r="E7" s="200"/>
      <c r="F7" s="200"/>
      <c r="G7" s="200"/>
      <c r="H7" s="200"/>
      <c r="I7" s="200"/>
      <c r="J7" s="200"/>
    </row>
    <row r="8" spans="1:17" ht="15.95" customHeight="1">
      <c r="A8" s="197"/>
      <c r="B8" s="194"/>
      <c r="C8" s="202"/>
      <c r="D8" s="179"/>
      <c r="E8" s="200"/>
      <c r="F8" s="200"/>
      <c r="G8" s="200"/>
      <c r="H8" s="200"/>
      <c r="I8" s="200"/>
      <c r="J8" s="200"/>
    </row>
    <row r="9" spans="1:17" ht="15.95" customHeight="1">
      <c r="A9" s="197"/>
      <c r="B9" s="198" t="s">
        <v>14</v>
      </c>
      <c r="C9" s="201" t="s">
        <v>19</v>
      </c>
      <c r="D9" s="179"/>
      <c r="E9" s="203"/>
      <c r="F9" s="203"/>
      <c r="G9" s="203"/>
      <c r="H9" s="203"/>
      <c r="I9" s="203"/>
      <c r="J9" s="203"/>
    </row>
    <row r="10" spans="1:17" ht="15.95" customHeight="1">
      <c r="A10" s="204"/>
      <c r="B10" s="198"/>
      <c r="C10" s="202"/>
      <c r="D10" s="205"/>
      <c r="E10" s="206"/>
      <c r="F10" s="207"/>
      <c r="G10" s="208"/>
      <c r="H10" s="208"/>
      <c r="I10" s="208"/>
      <c r="J10" s="208"/>
      <c r="K10" s="208"/>
    </row>
    <row r="11" spans="1:17" s="213" customFormat="1" ht="15.95" customHeight="1">
      <c r="A11" s="197"/>
      <c r="B11" s="198" t="s">
        <v>96</v>
      </c>
      <c r="C11" s="209" t="s">
        <v>579</v>
      </c>
      <c r="D11" s="210"/>
      <c r="E11" s="211"/>
      <c r="F11" s="212"/>
      <c r="G11" s="212"/>
      <c r="H11" s="212"/>
      <c r="I11" s="212"/>
      <c r="J11" s="210"/>
      <c r="K11" s="210"/>
    </row>
    <row r="12" spans="1:17" s="213" customFormat="1" ht="30.75" customHeight="1">
      <c r="A12" s="214"/>
      <c r="B12" s="215" t="s">
        <v>580</v>
      </c>
      <c r="C12" s="216" t="s">
        <v>581</v>
      </c>
      <c r="D12" s="210"/>
      <c r="E12" s="210"/>
      <c r="J12" s="210"/>
      <c r="K12" s="210"/>
    </row>
    <row r="13" spans="1:17" s="213" customFormat="1" ht="15.95" customHeight="1">
      <c r="A13" s="217"/>
      <c r="B13" s="218"/>
      <c r="C13" s="219"/>
      <c r="D13" s="210"/>
      <c r="E13" s="210"/>
      <c r="F13" s="210"/>
      <c r="G13" s="210"/>
      <c r="H13" s="210"/>
      <c r="I13" s="210"/>
      <c r="J13" s="210"/>
      <c r="K13" s="210"/>
      <c r="M13" s="210"/>
    </row>
    <row r="14" spans="1:17" s="213" customFormat="1" ht="15.95" customHeight="1">
      <c r="A14" s="220"/>
      <c r="B14" s="221" t="s">
        <v>22</v>
      </c>
      <c r="C14" s="201" t="s">
        <v>582</v>
      </c>
      <c r="D14" s="200"/>
      <c r="E14" s="200"/>
      <c r="F14" s="200"/>
      <c r="G14" s="200"/>
      <c r="H14" s="200"/>
      <c r="I14" s="200"/>
      <c r="J14" s="200"/>
      <c r="K14" s="200"/>
      <c r="M14" s="210"/>
    </row>
    <row r="15" spans="1:17" s="213" customFormat="1" ht="15.95" customHeight="1">
      <c r="A15" s="222"/>
      <c r="B15" s="218"/>
      <c r="C15" s="201" t="s">
        <v>583</v>
      </c>
      <c r="D15" s="223"/>
      <c r="E15" s="223"/>
      <c r="F15" s="223"/>
      <c r="G15" s="223"/>
      <c r="H15" s="223"/>
      <c r="I15" s="223"/>
      <c r="J15" s="223"/>
      <c r="K15" s="223"/>
      <c r="M15" s="210"/>
      <c r="N15" s="210"/>
      <c r="O15" s="210"/>
      <c r="P15" s="210"/>
      <c r="Q15" s="210"/>
    </row>
    <row r="16" spans="1:17" s="213" customFormat="1" ht="15.95" customHeight="1">
      <c r="A16" s="222"/>
      <c r="B16" s="224"/>
      <c r="C16" s="201" t="s">
        <v>584</v>
      </c>
      <c r="D16" s="225"/>
      <c r="E16" s="225"/>
      <c r="F16" s="225"/>
      <c r="G16" s="225"/>
      <c r="H16" s="225"/>
      <c r="I16" s="225"/>
      <c r="J16" s="225"/>
      <c r="K16" s="225"/>
      <c r="M16" s="210"/>
      <c r="N16" s="210"/>
      <c r="O16" s="210"/>
      <c r="P16" s="210"/>
      <c r="Q16" s="210"/>
    </row>
    <row r="17" spans="1:11" s="213" customFormat="1" ht="15.95" customHeight="1">
      <c r="A17" s="217"/>
      <c r="B17" s="218"/>
      <c r="C17" s="219"/>
      <c r="D17" s="210"/>
      <c r="E17" s="210"/>
      <c r="F17" s="210"/>
      <c r="G17" s="210"/>
      <c r="H17" s="210"/>
      <c r="I17" s="210"/>
      <c r="J17" s="210"/>
      <c r="K17" s="210"/>
    </row>
    <row r="18" spans="1:11" s="213" customFormat="1" ht="15.95" customHeight="1">
      <c r="A18" s="217"/>
      <c r="B18" s="221" t="s">
        <v>585</v>
      </c>
      <c r="C18" s="219" t="s">
        <v>12</v>
      </c>
      <c r="D18" s="210"/>
      <c r="E18" s="210"/>
      <c r="F18" s="210"/>
      <c r="G18" s="210"/>
      <c r="H18" s="210"/>
      <c r="I18" s="210"/>
      <c r="J18" s="210"/>
      <c r="K18" s="210"/>
    </row>
    <row r="19" spans="1:11" s="213" customFormat="1" ht="15.95" customHeight="1">
      <c r="A19" s="217"/>
      <c r="B19" s="221" t="s">
        <v>586</v>
      </c>
      <c r="C19" s="226" t="s">
        <v>587</v>
      </c>
      <c r="D19" s="203"/>
      <c r="E19" s="203"/>
      <c r="F19" s="203"/>
      <c r="J19" s="210"/>
      <c r="K19" s="210"/>
    </row>
    <row r="20" spans="1:11" s="213" customFormat="1" ht="15.95" customHeight="1">
      <c r="A20" s="217"/>
      <c r="B20" s="221" t="s">
        <v>588</v>
      </c>
      <c r="C20" s="227" t="s">
        <v>589</v>
      </c>
      <c r="D20" s="203"/>
      <c r="E20" s="203"/>
      <c r="F20" s="203"/>
      <c r="J20" s="210"/>
      <c r="K20" s="210"/>
    </row>
    <row r="21" spans="1:11" s="213" customFormat="1" ht="15.95" customHeight="1">
      <c r="A21" s="217"/>
      <c r="B21" s="221" t="s">
        <v>590</v>
      </c>
      <c r="C21" s="227" t="s">
        <v>591</v>
      </c>
      <c r="D21" s="203"/>
      <c r="E21" s="203"/>
      <c r="F21" s="203"/>
      <c r="J21" s="210"/>
      <c r="K21" s="210"/>
    </row>
    <row r="22" spans="1:11" s="213" customFormat="1" ht="15.95" customHeight="1">
      <c r="A22" s="217"/>
      <c r="B22" s="221" t="s">
        <v>592</v>
      </c>
      <c r="C22" s="227" t="s">
        <v>591</v>
      </c>
      <c r="D22" s="203"/>
      <c r="E22" s="203"/>
      <c r="F22" s="203"/>
      <c r="J22" s="210"/>
      <c r="K22" s="210"/>
    </row>
    <row r="23" spans="1:11" s="213" customFormat="1" ht="15.95" customHeight="1">
      <c r="A23" s="217"/>
      <c r="B23" s="221" t="s">
        <v>593</v>
      </c>
      <c r="C23" s="226" t="s">
        <v>594</v>
      </c>
      <c r="D23" s="210"/>
      <c r="E23" s="210"/>
      <c r="J23" s="210"/>
      <c r="K23" s="210"/>
    </row>
    <row r="24" spans="1:11" s="213" customFormat="1" ht="15.95" customHeight="1">
      <c r="A24" s="228"/>
      <c r="B24" s="221" t="s">
        <v>20</v>
      </c>
      <c r="C24" s="219" t="s">
        <v>595</v>
      </c>
      <c r="D24" s="229"/>
      <c r="E24" s="229"/>
      <c r="F24" s="229"/>
      <c r="G24" s="229"/>
      <c r="H24" s="229"/>
      <c r="I24" s="229"/>
      <c r="J24" s="229"/>
      <c r="K24" s="229"/>
    </row>
    <row r="25" spans="1:11" s="213" customFormat="1" ht="15.95" customHeight="1">
      <c r="A25" s="217"/>
      <c r="B25" s="221"/>
      <c r="C25" s="227"/>
      <c r="D25" s="230"/>
      <c r="E25" s="230"/>
      <c r="F25" s="231"/>
      <c r="G25" s="231"/>
      <c r="H25" s="231"/>
      <c r="I25" s="231"/>
      <c r="J25" s="230"/>
      <c r="K25" s="230"/>
    </row>
    <row r="26" spans="1:11" s="213" customFormat="1" ht="17.25" customHeight="1">
      <c r="A26" s="217"/>
      <c r="B26" s="221" t="s">
        <v>596</v>
      </c>
      <c r="C26" s="232">
        <v>1</v>
      </c>
      <c r="D26" s="203"/>
      <c r="E26" s="203"/>
      <c r="F26" s="203"/>
      <c r="G26" s="231"/>
      <c r="H26" s="231"/>
      <c r="I26" s="231"/>
      <c r="J26" s="230"/>
      <c r="K26" s="230"/>
    </row>
    <row r="27" spans="1:11" s="213" customFormat="1" ht="17.25" customHeight="1">
      <c r="A27" s="217"/>
      <c r="B27" s="221"/>
      <c r="C27" s="209"/>
      <c r="D27" s="210"/>
      <c r="E27" s="210"/>
      <c r="F27" s="181"/>
      <c r="G27" s="181"/>
      <c r="H27" s="181"/>
      <c r="I27" s="181"/>
      <c r="J27" s="210"/>
      <c r="K27" s="230"/>
    </row>
    <row r="28" spans="1:11" s="213" customFormat="1" ht="15.95" customHeight="1">
      <c r="A28" s="217"/>
      <c r="B28" s="221" t="s">
        <v>597</v>
      </c>
      <c r="C28" s="233">
        <v>17</v>
      </c>
      <c r="D28" s="210"/>
      <c r="E28" s="210"/>
      <c r="J28" s="210"/>
      <c r="K28" s="210"/>
    </row>
    <row r="29" spans="1:11" s="213" customFormat="1" ht="15.95" customHeight="1">
      <c r="A29" s="217"/>
      <c r="B29" s="221"/>
      <c r="C29" s="234"/>
      <c r="D29" s="203"/>
      <c r="E29" s="203"/>
      <c r="F29" s="203"/>
      <c r="J29" s="210"/>
      <c r="K29" s="210"/>
    </row>
    <row r="30" spans="1:11" s="213" customFormat="1" ht="15.95" customHeight="1">
      <c r="A30" s="217"/>
      <c r="B30" s="221" t="s">
        <v>598</v>
      </c>
      <c r="C30" s="234" t="s">
        <v>599</v>
      </c>
      <c r="D30" s="203"/>
      <c r="E30" s="203"/>
      <c r="F30" s="203"/>
      <c r="J30" s="210"/>
      <c r="K30" s="230"/>
    </row>
    <row r="31" spans="1:11" s="213" customFormat="1" ht="15.95" customHeight="1">
      <c r="A31" s="214"/>
      <c r="B31" s="221"/>
      <c r="C31" s="235"/>
      <c r="D31" s="230"/>
      <c r="E31" s="230"/>
      <c r="F31" s="231"/>
      <c r="G31" s="231"/>
      <c r="H31" s="231"/>
      <c r="I31" s="231"/>
      <c r="J31" s="230"/>
      <c r="K31" s="230"/>
    </row>
    <row r="32" spans="1:11" s="213" customFormat="1" ht="15.95" customHeight="1">
      <c r="A32" s="214"/>
      <c r="B32" s="221" t="s">
        <v>600</v>
      </c>
      <c r="C32" s="236"/>
      <c r="D32" s="203"/>
      <c r="E32" s="203"/>
      <c r="F32" s="203"/>
      <c r="G32" s="210"/>
      <c r="H32" s="210"/>
      <c r="I32" s="210"/>
      <c r="J32" s="210"/>
      <c r="K32" s="230"/>
    </row>
    <row r="33" spans="1:11" s="213" customFormat="1" ht="15.95" customHeight="1">
      <c r="A33" s="214"/>
      <c r="B33" s="221" t="s">
        <v>601</v>
      </c>
      <c r="C33" s="236"/>
      <c r="D33" s="203"/>
      <c r="E33" s="203"/>
      <c r="F33" s="203"/>
      <c r="G33" s="210"/>
      <c r="H33" s="230"/>
      <c r="I33" s="230"/>
      <c r="J33" s="230"/>
      <c r="K33" s="230"/>
    </row>
    <row r="34" spans="1:11" s="213" customFormat="1" ht="15.95" customHeight="1">
      <c r="A34" s="214"/>
      <c r="B34" s="221" t="s">
        <v>20</v>
      </c>
      <c r="C34" s="237"/>
      <c r="D34" s="210"/>
      <c r="E34" s="210"/>
      <c r="F34" s="210"/>
      <c r="G34" s="210"/>
      <c r="H34" s="210"/>
      <c r="I34" s="210"/>
      <c r="J34" s="210"/>
      <c r="K34" s="230"/>
    </row>
    <row r="35" spans="1:11" s="213" customFormat="1" ht="15.95" customHeight="1">
      <c r="A35" s="214"/>
      <c r="B35" s="198" t="s">
        <v>602</v>
      </c>
      <c r="C35" s="237"/>
      <c r="D35" s="210"/>
      <c r="E35" s="210"/>
      <c r="F35" s="210"/>
      <c r="G35" s="210"/>
      <c r="H35" s="210"/>
      <c r="I35" s="210"/>
      <c r="J35" s="210"/>
      <c r="K35" s="210"/>
    </row>
    <row r="36" spans="1:11" s="213" customFormat="1" ht="15.95" customHeight="1">
      <c r="A36" s="214"/>
      <c r="B36" s="198"/>
      <c r="C36" s="236"/>
      <c r="D36" s="203"/>
      <c r="E36" s="203"/>
      <c r="F36" s="203"/>
      <c r="G36" s="210"/>
      <c r="H36" s="210"/>
      <c r="I36" s="210"/>
      <c r="J36" s="210"/>
      <c r="K36" s="210"/>
    </row>
    <row r="37" spans="1:11" s="213" customFormat="1" ht="15.95" customHeight="1">
      <c r="A37" s="214"/>
      <c r="B37" s="198" t="s">
        <v>603</v>
      </c>
      <c r="C37" s="237" t="s">
        <v>604</v>
      </c>
      <c r="D37" s="210"/>
      <c r="E37" s="210"/>
      <c r="F37" s="210"/>
      <c r="G37" s="210"/>
      <c r="H37" s="210"/>
      <c r="I37" s="210"/>
      <c r="J37" s="210"/>
      <c r="K37" s="210"/>
    </row>
    <row r="38" spans="1:11" s="213" customFormat="1" ht="15.95" customHeight="1">
      <c r="A38" s="214"/>
      <c r="B38" s="221"/>
      <c r="C38" s="237"/>
      <c r="D38" s="210"/>
      <c r="E38" s="210"/>
      <c r="F38" s="210"/>
      <c r="G38" s="210"/>
      <c r="H38" s="210"/>
      <c r="I38" s="210"/>
      <c r="J38" s="210"/>
      <c r="K38" s="210"/>
    </row>
    <row r="39" spans="1:11" s="213" customFormat="1" ht="15.95" customHeight="1">
      <c r="A39" s="214"/>
      <c r="B39" s="221"/>
      <c r="C39" s="236"/>
      <c r="D39" s="203"/>
      <c r="E39" s="203"/>
      <c r="F39" s="203"/>
      <c r="G39" s="210"/>
      <c r="H39" s="210"/>
      <c r="I39" s="210"/>
      <c r="J39" s="210"/>
      <c r="K39" s="210"/>
    </row>
    <row r="40" spans="1:11" s="213" customFormat="1" ht="15.95" customHeight="1">
      <c r="A40" s="214"/>
      <c r="B40" s="221"/>
      <c r="C40" s="237"/>
      <c r="D40" s="238"/>
      <c r="E40" s="238"/>
      <c r="F40" s="239"/>
      <c r="G40" s="239"/>
      <c r="J40" s="210"/>
      <c r="K40" s="210"/>
    </row>
    <row r="41" spans="1:11" s="213" customFormat="1" ht="15" customHeight="1">
      <c r="A41" s="214"/>
      <c r="B41" s="198" t="s">
        <v>605</v>
      </c>
      <c r="C41" s="237"/>
      <c r="D41" s="238"/>
      <c r="E41" s="238"/>
      <c r="F41" s="239"/>
      <c r="G41" s="239"/>
      <c r="J41" s="210"/>
      <c r="K41" s="210"/>
    </row>
    <row r="42" spans="1:11" s="213" customFormat="1" ht="15.75" customHeight="1">
      <c r="A42" s="214"/>
      <c r="B42" s="198"/>
      <c r="C42" s="236"/>
      <c r="D42" s="240"/>
      <c r="E42" s="240"/>
      <c r="F42" s="240"/>
      <c r="G42" s="239"/>
      <c r="J42" s="210"/>
      <c r="K42" s="210"/>
    </row>
    <row r="43" spans="1:11" s="213" customFormat="1" ht="15" customHeight="1">
      <c r="A43" s="214"/>
      <c r="B43" s="198"/>
      <c r="C43" s="237"/>
      <c r="D43" s="238"/>
      <c r="E43" s="238"/>
      <c r="F43" s="239"/>
      <c r="G43" s="239"/>
      <c r="J43" s="210"/>
      <c r="K43" s="210"/>
    </row>
    <row r="44" spans="1:11" s="213" customFormat="1" ht="13.5" customHeight="1">
      <c r="A44" s="214"/>
      <c r="B44" s="198"/>
      <c r="C44" s="237"/>
      <c r="D44" s="238"/>
      <c r="E44" s="238"/>
      <c r="F44" s="239"/>
      <c r="G44" s="239"/>
      <c r="J44" s="210"/>
      <c r="K44" s="210"/>
    </row>
    <row r="45" spans="1:11" s="213" customFormat="1" ht="15.75" customHeight="1">
      <c r="A45" s="241"/>
      <c r="B45" s="242"/>
      <c r="C45" s="243"/>
      <c r="D45" s="240"/>
      <c r="E45" s="240"/>
      <c r="F45" s="240"/>
      <c r="J45" s="210"/>
      <c r="K45" s="210"/>
    </row>
    <row r="46" spans="1:11" s="213" customFormat="1" ht="18" customHeight="1">
      <c r="A46" s="244"/>
      <c r="B46" s="198"/>
      <c r="C46" s="245"/>
      <c r="D46" s="238"/>
      <c r="E46" s="238"/>
      <c r="F46" s="239"/>
      <c r="J46" s="210"/>
      <c r="K46" s="210"/>
    </row>
    <row r="47" spans="1:11" s="213" customFormat="1" ht="18" customHeight="1">
      <c r="A47" s="244"/>
      <c r="B47" s="198"/>
      <c r="C47" s="245"/>
      <c r="D47" s="238"/>
      <c r="E47" s="238"/>
      <c r="F47" s="239"/>
      <c r="J47" s="210"/>
      <c r="K47" s="210"/>
    </row>
    <row r="48" spans="1:11" s="213" customFormat="1" ht="18" customHeight="1">
      <c r="A48" s="244"/>
      <c r="B48" s="198"/>
      <c r="C48" s="246"/>
      <c r="D48" s="240"/>
      <c r="E48" s="240"/>
      <c r="F48" s="240"/>
      <c r="H48" s="247"/>
      <c r="I48" s="248"/>
      <c r="J48" s="238"/>
      <c r="K48" s="210"/>
    </row>
    <row r="49" spans="1:13" s="213" customFormat="1" ht="18" customHeight="1">
      <c r="A49" s="244"/>
      <c r="B49" s="249"/>
      <c r="C49" s="245"/>
      <c r="D49" s="210"/>
      <c r="E49" s="210"/>
      <c r="J49" s="210"/>
      <c r="K49" s="210"/>
    </row>
    <row r="50" spans="1:13" s="213" customFormat="1" ht="18" customHeight="1">
      <c r="A50" s="244"/>
      <c r="B50" s="249"/>
      <c r="C50" s="245"/>
      <c r="D50" s="210"/>
      <c r="E50" s="210"/>
      <c r="J50" s="210"/>
      <c r="K50" s="210"/>
    </row>
    <row r="51" spans="1:13" s="213" customFormat="1" ht="18" customHeight="1">
      <c r="A51" s="244"/>
      <c r="B51" s="249"/>
      <c r="C51" s="245"/>
      <c r="D51" s="210"/>
      <c r="E51" s="210"/>
      <c r="J51" s="210"/>
      <c r="K51" s="210"/>
    </row>
    <row r="52" spans="1:13" s="213" customFormat="1" ht="20.100000000000001" customHeight="1">
      <c r="A52" s="244"/>
      <c r="B52" s="249"/>
      <c r="C52" s="245"/>
      <c r="D52" s="210"/>
      <c r="E52" s="210"/>
      <c r="J52" s="210"/>
      <c r="K52" s="210"/>
    </row>
    <row r="53" spans="1:13" s="213" customFormat="1" ht="20.100000000000001" customHeight="1">
      <c r="A53" s="244"/>
      <c r="B53" s="249"/>
      <c r="C53" s="245"/>
      <c r="D53" s="210"/>
      <c r="E53" s="210"/>
      <c r="J53" s="210"/>
      <c r="K53" s="210"/>
    </row>
    <row r="54" spans="1:13" s="213" customFormat="1" ht="20.100000000000001" customHeight="1">
      <c r="A54" s="244"/>
      <c r="B54" s="249"/>
      <c r="C54" s="245"/>
      <c r="D54" s="210"/>
      <c r="E54" s="210"/>
      <c r="J54" s="210"/>
      <c r="K54" s="210"/>
    </row>
    <row r="55" spans="1:13" s="213" customFormat="1" ht="20.100000000000001" customHeight="1">
      <c r="A55" s="244"/>
      <c r="B55" s="249"/>
      <c r="C55" s="245"/>
      <c r="D55" s="210"/>
      <c r="E55" s="210"/>
      <c r="J55" s="210"/>
      <c r="K55" s="210"/>
    </row>
    <row r="56" spans="1:13" s="213" customFormat="1" ht="20.100000000000001" customHeight="1">
      <c r="A56" s="244"/>
      <c r="B56" s="250"/>
      <c r="C56" s="251"/>
      <c r="D56" s="210"/>
      <c r="E56" s="210"/>
      <c r="J56" s="210"/>
      <c r="K56" s="210"/>
    </row>
    <row r="57" spans="1:13" s="213" customFormat="1" ht="20.100000000000001" customHeight="1">
      <c r="A57" s="244"/>
      <c r="B57" s="250"/>
      <c r="C57" s="251"/>
      <c r="D57" s="210"/>
      <c r="E57" s="210"/>
      <c r="J57" s="210"/>
      <c r="K57" s="210"/>
    </row>
    <row r="58" spans="1:13" s="213" customFormat="1" ht="20.100000000000001" customHeight="1">
      <c r="A58" s="244"/>
      <c r="B58" s="250"/>
      <c r="C58" s="251"/>
      <c r="D58" s="210"/>
      <c r="E58" s="210"/>
      <c r="J58" s="210"/>
      <c r="K58" s="210"/>
    </row>
    <row r="59" spans="1:13" s="213" customFormat="1" ht="20.100000000000001" customHeight="1">
      <c r="A59" s="244"/>
      <c r="B59" s="250"/>
      <c r="C59" s="251"/>
      <c r="D59" s="210"/>
      <c r="E59" s="210"/>
      <c r="J59" s="210"/>
      <c r="K59" s="210"/>
    </row>
    <row r="60" spans="1:13" s="213" customFormat="1" ht="20.100000000000001" customHeight="1">
      <c r="A60" s="244"/>
      <c r="B60" s="250"/>
      <c r="C60" s="251"/>
      <c r="D60" s="210"/>
      <c r="E60" s="210"/>
      <c r="F60" s="210"/>
      <c r="G60" s="210"/>
      <c r="H60" s="210"/>
      <c r="I60" s="210"/>
      <c r="J60" s="210"/>
      <c r="K60" s="210"/>
    </row>
    <row r="61" spans="1:13" s="213" customFormat="1" ht="20.100000000000001" customHeight="1">
      <c r="A61" s="244"/>
      <c r="B61" s="250"/>
      <c r="C61" s="251"/>
      <c r="D61" s="210"/>
      <c r="E61" s="210"/>
      <c r="J61" s="210"/>
      <c r="K61" s="210"/>
      <c r="M61" s="181"/>
    </row>
    <row r="62" spans="1:13" s="213" customFormat="1" ht="20.100000000000001" customHeight="1">
      <c r="A62" s="244"/>
      <c r="B62" s="252"/>
      <c r="C62" s="251"/>
      <c r="D62" s="210"/>
      <c r="E62" s="210"/>
      <c r="J62" s="210"/>
      <c r="K62" s="210"/>
    </row>
    <row r="63" spans="1:13" s="213" customFormat="1" ht="20.100000000000001" customHeight="1">
      <c r="A63" s="244"/>
      <c r="B63" s="252"/>
      <c r="C63" s="251"/>
      <c r="D63" s="210"/>
      <c r="E63" s="210"/>
      <c r="J63" s="210"/>
      <c r="K63" s="210"/>
    </row>
    <row r="64" spans="1:13" s="213" customFormat="1" ht="20.100000000000001" customHeight="1">
      <c r="A64" s="244"/>
      <c r="B64" s="252"/>
      <c r="C64" s="251"/>
      <c r="D64" s="210"/>
      <c r="E64" s="210"/>
      <c r="J64" s="210"/>
      <c r="K64" s="210"/>
    </row>
    <row r="65" spans="1:11" s="213" customFormat="1">
      <c r="A65" s="244"/>
      <c r="B65" s="252"/>
      <c r="C65" s="251"/>
      <c r="D65" s="210"/>
      <c r="E65" s="210"/>
      <c r="F65" s="210"/>
      <c r="G65" s="210"/>
      <c r="H65" s="210"/>
      <c r="I65" s="210"/>
      <c r="J65" s="210"/>
      <c r="K65" s="210"/>
    </row>
    <row r="66" spans="1:11" s="213" customFormat="1">
      <c r="A66" s="244"/>
      <c r="B66" s="252"/>
      <c r="C66" s="251"/>
      <c r="D66" s="210"/>
      <c r="E66" s="210"/>
      <c r="J66" s="210"/>
      <c r="K66" s="210"/>
    </row>
    <row r="67" spans="1:11" s="213" customFormat="1">
      <c r="A67" s="244"/>
      <c r="B67" s="252"/>
      <c r="C67" s="251"/>
      <c r="D67" s="210"/>
      <c r="E67" s="210"/>
      <c r="F67" s="210"/>
      <c r="G67" s="210"/>
      <c r="H67" s="210"/>
      <c r="I67" s="210"/>
      <c r="J67" s="210"/>
      <c r="K67" s="210"/>
    </row>
    <row r="68" spans="1:11" s="213" customFormat="1">
      <c r="A68" s="244"/>
      <c r="B68" s="252"/>
      <c r="C68" s="251"/>
      <c r="D68" s="210"/>
      <c r="E68" s="210"/>
      <c r="F68" s="210"/>
      <c r="G68" s="210"/>
      <c r="H68" s="210"/>
      <c r="I68" s="210"/>
      <c r="J68" s="210"/>
      <c r="K68" s="210"/>
    </row>
    <row r="69" spans="1:11" s="213" customFormat="1">
      <c r="A69" s="244"/>
      <c r="B69" s="252"/>
      <c r="C69" s="251"/>
      <c r="D69" s="210"/>
      <c r="E69" s="210"/>
      <c r="F69" s="210"/>
      <c r="G69" s="210"/>
      <c r="H69" s="210"/>
      <c r="I69" s="210"/>
      <c r="J69" s="210"/>
      <c r="K69" s="210"/>
    </row>
    <row r="70" spans="1:11" s="213" customFormat="1">
      <c r="A70" s="244"/>
      <c r="B70" s="252"/>
      <c r="C70" s="251"/>
      <c r="D70" s="210"/>
      <c r="E70" s="210"/>
      <c r="J70" s="210"/>
      <c r="K70" s="210"/>
    </row>
    <row r="71" spans="1:11" s="213" customFormat="1">
      <c r="A71" s="244"/>
      <c r="B71" s="252"/>
      <c r="C71" s="251"/>
      <c r="D71" s="210"/>
      <c r="E71" s="210"/>
      <c r="J71" s="210"/>
      <c r="K71" s="210"/>
    </row>
    <row r="72" spans="1:11" s="213" customFormat="1">
      <c r="A72" s="244"/>
      <c r="B72" s="252"/>
      <c r="C72" s="251"/>
      <c r="D72" s="210"/>
      <c r="E72" s="210"/>
      <c r="J72" s="210"/>
      <c r="K72" s="210"/>
    </row>
    <row r="73" spans="1:11" s="213" customFormat="1">
      <c r="A73" s="244"/>
      <c r="B73" s="252"/>
      <c r="C73" s="251"/>
      <c r="D73" s="210"/>
      <c r="E73" s="210"/>
      <c r="J73" s="210"/>
      <c r="K73" s="210"/>
    </row>
    <row r="74" spans="1:11" s="213" customFormat="1">
      <c r="A74" s="244"/>
      <c r="B74" s="252"/>
      <c r="C74" s="251"/>
      <c r="D74" s="210"/>
      <c r="E74" s="210"/>
      <c r="J74" s="210"/>
      <c r="K74" s="210"/>
    </row>
    <row r="75" spans="1:11" s="213" customFormat="1">
      <c r="A75" s="244"/>
      <c r="B75" s="252"/>
      <c r="C75" s="251"/>
      <c r="D75" s="210"/>
      <c r="E75" s="210"/>
      <c r="J75" s="210"/>
      <c r="K75" s="210"/>
    </row>
    <row r="76" spans="1:11" s="213" customFormat="1">
      <c r="A76" s="244"/>
      <c r="B76" s="252"/>
      <c r="C76" s="251"/>
      <c r="D76" s="210"/>
      <c r="E76" s="210"/>
      <c r="J76" s="210"/>
      <c r="K76" s="210"/>
    </row>
    <row r="77" spans="1:11" s="213" customFormat="1">
      <c r="A77" s="244"/>
      <c r="B77" s="252"/>
      <c r="C77" s="251"/>
      <c r="D77" s="210"/>
      <c r="E77" s="210"/>
      <c r="F77" s="210"/>
      <c r="G77" s="210"/>
      <c r="H77" s="210"/>
      <c r="I77" s="210"/>
      <c r="J77" s="210"/>
      <c r="K77" s="210"/>
    </row>
    <row r="78" spans="1:11" s="213" customFormat="1">
      <c r="A78" s="244"/>
      <c r="B78" s="252"/>
      <c r="C78" s="251"/>
      <c r="D78" s="210"/>
      <c r="E78" s="210"/>
      <c r="F78" s="210"/>
      <c r="G78" s="210"/>
      <c r="H78" s="210"/>
      <c r="I78" s="210"/>
      <c r="J78" s="210"/>
      <c r="K78" s="210"/>
    </row>
    <row r="79" spans="1:11" s="213" customFormat="1">
      <c r="A79" s="244"/>
      <c r="B79" s="252"/>
      <c r="C79" s="251"/>
      <c r="D79" s="210"/>
      <c r="E79" s="210"/>
      <c r="F79" s="210"/>
      <c r="G79" s="210"/>
      <c r="H79" s="210"/>
      <c r="I79" s="210"/>
      <c r="J79" s="210"/>
      <c r="K79" s="210"/>
    </row>
    <row r="80" spans="1:11" s="213" customFormat="1">
      <c r="A80" s="244"/>
      <c r="B80" s="252"/>
      <c r="C80" s="251"/>
      <c r="D80" s="210"/>
      <c r="E80" s="210"/>
      <c r="F80" s="210"/>
      <c r="G80" s="210"/>
      <c r="H80" s="210"/>
      <c r="I80" s="210"/>
      <c r="J80" s="210"/>
      <c r="K80" s="210"/>
    </row>
    <row r="81" spans="1:13" s="213" customFormat="1">
      <c r="A81" s="244"/>
      <c r="B81" s="252"/>
      <c r="C81" s="251"/>
      <c r="D81" s="210"/>
      <c r="E81" s="210"/>
      <c r="F81" s="210"/>
      <c r="G81" s="210"/>
      <c r="H81" s="210"/>
      <c r="I81" s="210"/>
      <c r="J81" s="210"/>
      <c r="K81" s="210"/>
    </row>
    <row r="82" spans="1:13" s="213" customFormat="1">
      <c r="A82" s="244"/>
      <c r="B82" s="252"/>
      <c r="C82" s="251"/>
      <c r="D82" s="210"/>
      <c r="E82" s="210"/>
      <c r="F82" s="210"/>
      <c r="G82" s="210"/>
      <c r="H82" s="210"/>
      <c r="I82" s="210"/>
      <c r="J82" s="210"/>
      <c r="K82" s="210"/>
    </row>
    <row r="83" spans="1:13" s="213" customFormat="1">
      <c r="A83" s="244"/>
      <c r="B83" s="252"/>
      <c r="C83" s="251"/>
      <c r="D83" s="210"/>
      <c r="E83" s="210"/>
      <c r="F83" s="210"/>
      <c r="G83" s="210"/>
      <c r="H83" s="210"/>
      <c r="I83" s="210"/>
      <c r="J83" s="210"/>
      <c r="K83" s="210"/>
    </row>
    <row r="84" spans="1:13" s="213" customFormat="1">
      <c r="A84" s="244"/>
      <c r="B84" s="252"/>
      <c r="C84" s="251"/>
      <c r="D84" s="210"/>
      <c r="E84" s="210"/>
      <c r="F84" s="210"/>
      <c r="G84" s="210"/>
      <c r="H84" s="210"/>
      <c r="I84" s="210"/>
      <c r="J84" s="210"/>
      <c r="K84" s="210"/>
    </row>
    <row r="85" spans="1:13" s="213" customFormat="1">
      <c r="A85" s="244"/>
      <c r="B85" s="252"/>
      <c r="C85" s="251"/>
      <c r="D85" s="210"/>
      <c r="E85" s="210"/>
      <c r="F85" s="210"/>
      <c r="G85" s="210"/>
      <c r="H85" s="210"/>
      <c r="I85" s="210"/>
      <c r="J85" s="210"/>
      <c r="K85" s="210"/>
    </row>
    <row r="86" spans="1:13" s="213" customFormat="1">
      <c r="A86" s="244"/>
      <c r="B86" s="252"/>
      <c r="C86" s="251"/>
      <c r="D86" s="210"/>
      <c r="E86" s="210"/>
      <c r="F86" s="210"/>
      <c r="G86" s="210"/>
      <c r="H86" s="210"/>
      <c r="I86" s="210"/>
      <c r="J86" s="210"/>
      <c r="K86" s="210"/>
    </row>
    <row r="87" spans="1:13" s="213" customFormat="1">
      <c r="A87" s="244"/>
      <c r="B87" s="252"/>
      <c r="C87" s="251"/>
      <c r="D87" s="210"/>
      <c r="E87" s="210"/>
      <c r="F87" s="210"/>
      <c r="G87" s="210"/>
      <c r="H87" s="210"/>
      <c r="I87" s="210"/>
      <c r="J87" s="210"/>
      <c r="K87" s="210"/>
    </row>
    <row r="88" spans="1:13" s="213" customFormat="1">
      <c r="A88" s="244"/>
      <c r="B88" s="252"/>
      <c r="C88" s="251"/>
      <c r="D88" s="210"/>
      <c r="E88" s="210"/>
      <c r="F88" s="210"/>
      <c r="G88" s="210"/>
      <c r="H88" s="210"/>
      <c r="I88" s="210"/>
      <c r="J88" s="210"/>
      <c r="K88" s="210"/>
    </row>
    <row r="89" spans="1:13" s="213" customFormat="1" ht="12.75" customHeight="1">
      <c r="A89" s="244"/>
      <c r="B89" s="252"/>
      <c r="C89" s="251"/>
      <c r="D89" s="210"/>
      <c r="E89" s="210"/>
      <c r="F89" s="210"/>
      <c r="G89" s="210"/>
      <c r="H89" s="210"/>
      <c r="I89" s="210"/>
      <c r="J89" s="210"/>
      <c r="K89" s="210"/>
    </row>
    <row r="90" spans="1:13" s="213" customFormat="1">
      <c r="A90" s="244"/>
      <c r="B90" s="252"/>
      <c r="C90" s="251"/>
      <c r="D90" s="210"/>
      <c r="E90" s="210"/>
      <c r="F90" s="210"/>
      <c r="G90" s="210"/>
      <c r="H90" s="210"/>
      <c r="I90" s="210"/>
      <c r="J90" s="210"/>
      <c r="K90" s="210"/>
      <c r="M90" s="196"/>
    </row>
    <row r="91" spans="1:13" s="213" customFormat="1">
      <c r="A91" s="244"/>
      <c r="B91" s="252"/>
      <c r="C91" s="251"/>
      <c r="D91" s="210"/>
      <c r="E91" s="210"/>
      <c r="F91" s="210"/>
      <c r="G91" s="210"/>
      <c r="H91" s="210"/>
      <c r="I91" s="210"/>
      <c r="J91" s="210"/>
      <c r="K91" s="210"/>
      <c r="M91" s="196"/>
    </row>
    <row r="92" spans="1:13" s="213" customFormat="1">
      <c r="A92" s="244"/>
      <c r="B92" s="252"/>
      <c r="C92" s="251"/>
      <c r="D92" s="210"/>
      <c r="E92" s="210"/>
      <c r="F92" s="210"/>
      <c r="G92" s="210"/>
      <c r="H92" s="210"/>
      <c r="I92" s="210"/>
      <c r="J92" s="210"/>
      <c r="K92" s="210"/>
      <c r="M92" s="196"/>
    </row>
    <row r="93" spans="1:13" s="213" customFormat="1">
      <c r="A93" s="244"/>
      <c r="B93" s="252"/>
      <c r="C93" s="251"/>
      <c r="D93" s="210"/>
      <c r="E93" s="210"/>
      <c r="F93" s="210"/>
      <c r="G93" s="210"/>
      <c r="H93" s="210"/>
      <c r="I93" s="210"/>
      <c r="J93" s="210"/>
      <c r="K93" s="210"/>
      <c r="M93" s="196"/>
    </row>
    <row r="94" spans="1:13" s="213" customFormat="1">
      <c r="A94" s="244"/>
      <c r="B94" s="252"/>
      <c r="C94" s="251"/>
      <c r="D94" s="210"/>
      <c r="E94" s="210"/>
      <c r="F94" s="210"/>
      <c r="G94" s="210"/>
      <c r="H94" s="210"/>
      <c r="I94" s="210"/>
      <c r="J94" s="210"/>
      <c r="K94" s="210"/>
    </row>
    <row r="95" spans="1:13" s="213" customFormat="1">
      <c r="A95" s="244"/>
      <c r="B95" s="252"/>
      <c r="C95" s="251"/>
      <c r="D95" s="210"/>
      <c r="E95" s="210"/>
      <c r="F95" s="210"/>
      <c r="G95" s="210"/>
      <c r="H95" s="210"/>
      <c r="I95" s="210"/>
      <c r="J95" s="210"/>
      <c r="K95" s="210"/>
    </row>
    <row r="96" spans="1:13" s="213" customFormat="1">
      <c r="A96" s="244"/>
      <c r="B96" s="252"/>
      <c r="C96" s="251"/>
      <c r="D96" s="253"/>
      <c r="E96" s="210"/>
      <c r="F96" s="210"/>
      <c r="G96" s="210"/>
      <c r="H96" s="210"/>
      <c r="I96" s="210"/>
      <c r="J96" s="210"/>
      <c r="K96" s="210"/>
    </row>
    <row r="97" spans="1:11" s="213" customFormat="1">
      <c r="A97" s="244"/>
      <c r="B97" s="252"/>
      <c r="C97" s="251"/>
      <c r="D97" s="253"/>
      <c r="E97" s="210"/>
      <c r="F97" s="210"/>
      <c r="G97" s="210"/>
      <c r="H97" s="210"/>
      <c r="I97" s="210"/>
      <c r="J97" s="210"/>
      <c r="K97" s="210"/>
    </row>
    <row r="98" spans="1:11" s="213" customFormat="1">
      <c r="A98" s="244"/>
      <c r="B98" s="252"/>
      <c r="C98" s="251"/>
      <c r="D98" s="253"/>
      <c r="E98" s="210"/>
      <c r="F98" s="210"/>
      <c r="G98" s="210"/>
      <c r="H98" s="210"/>
      <c r="I98" s="210"/>
      <c r="J98" s="210"/>
      <c r="K98" s="210"/>
    </row>
    <row r="99" spans="1:11" s="213" customFormat="1">
      <c r="A99" s="244"/>
      <c r="B99" s="252"/>
      <c r="C99" s="251"/>
      <c r="D99" s="253"/>
      <c r="E99" s="210"/>
      <c r="F99" s="210"/>
      <c r="G99" s="210"/>
      <c r="H99" s="210"/>
      <c r="I99" s="210"/>
      <c r="J99" s="210"/>
      <c r="K99" s="210"/>
    </row>
    <row r="100" spans="1:11" s="213" customFormat="1">
      <c r="A100" s="244"/>
      <c r="B100" s="252"/>
      <c r="C100" s="251"/>
      <c r="D100" s="210"/>
      <c r="E100" s="210"/>
      <c r="F100" s="210"/>
      <c r="G100" s="210"/>
      <c r="H100" s="210"/>
      <c r="I100" s="210"/>
      <c r="J100" s="210"/>
      <c r="K100" s="210"/>
    </row>
    <row r="101" spans="1:11" s="213" customFormat="1">
      <c r="A101" s="244"/>
      <c r="B101" s="252"/>
      <c r="C101" s="251"/>
      <c r="D101" s="253"/>
      <c r="E101" s="210"/>
      <c r="F101" s="210"/>
      <c r="G101" s="210"/>
      <c r="H101" s="210"/>
      <c r="I101" s="210"/>
      <c r="J101" s="210"/>
      <c r="K101" s="210"/>
    </row>
    <row r="102" spans="1:11" s="213" customFormat="1">
      <c r="A102" s="244"/>
      <c r="B102" s="252"/>
      <c r="C102" s="251"/>
      <c r="D102" s="253"/>
      <c r="E102" s="210"/>
      <c r="F102" s="210"/>
      <c r="G102" s="210"/>
      <c r="H102" s="210"/>
      <c r="I102" s="210"/>
      <c r="J102" s="210"/>
      <c r="K102" s="210"/>
    </row>
    <row r="103" spans="1:11" s="213" customFormat="1">
      <c r="A103" s="244"/>
      <c r="B103" s="252"/>
      <c r="C103" s="251"/>
      <c r="D103" s="253"/>
      <c r="E103" s="210"/>
      <c r="F103" s="210"/>
      <c r="G103" s="210"/>
      <c r="H103" s="210"/>
      <c r="I103" s="210"/>
      <c r="J103" s="210"/>
      <c r="K103" s="210"/>
    </row>
    <row r="104" spans="1:11" s="213" customFormat="1">
      <c r="A104" s="244"/>
      <c r="B104" s="252"/>
      <c r="C104" s="251"/>
      <c r="D104" s="253"/>
      <c r="E104" s="210"/>
      <c r="F104" s="210"/>
      <c r="G104" s="210"/>
      <c r="H104" s="210"/>
      <c r="I104" s="210"/>
      <c r="J104" s="210"/>
      <c r="K104" s="210"/>
    </row>
    <row r="105" spans="1:11" s="213" customFormat="1">
      <c r="A105" s="244"/>
      <c r="B105" s="252"/>
      <c r="C105" s="251"/>
      <c r="D105" s="210"/>
      <c r="E105" s="210"/>
      <c r="F105" s="210"/>
      <c r="G105" s="210"/>
      <c r="H105" s="210"/>
      <c r="I105" s="210"/>
      <c r="J105" s="210"/>
      <c r="K105" s="210"/>
    </row>
    <row r="106" spans="1:11" s="213" customFormat="1">
      <c r="A106" s="244"/>
      <c r="B106" s="252"/>
      <c r="C106" s="251"/>
      <c r="D106" s="253"/>
      <c r="E106" s="210"/>
      <c r="F106" s="210"/>
      <c r="G106" s="210"/>
      <c r="H106" s="210"/>
      <c r="I106" s="210"/>
      <c r="J106" s="210"/>
      <c r="K106" s="210"/>
    </row>
    <row r="107" spans="1:11" s="213" customFormat="1">
      <c r="A107" s="244"/>
      <c r="B107" s="252"/>
      <c r="C107" s="251"/>
      <c r="D107" s="253"/>
      <c r="E107" s="210"/>
      <c r="F107" s="210"/>
      <c r="G107" s="210"/>
      <c r="H107" s="210"/>
      <c r="I107" s="210"/>
      <c r="J107" s="210"/>
      <c r="K107" s="210"/>
    </row>
    <row r="108" spans="1:11" s="213" customFormat="1">
      <c r="A108" s="244"/>
      <c r="B108" s="252"/>
      <c r="C108" s="251"/>
      <c r="D108" s="253"/>
      <c r="E108" s="210"/>
      <c r="F108" s="210"/>
      <c r="G108" s="210"/>
      <c r="H108" s="210"/>
      <c r="I108" s="210"/>
      <c r="J108" s="210"/>
      <c r="K108" s="210"/>
    </row>
    <row r="109" spans="1:11" s="213" customFormat="1">
      <c r="A109" s="244"/>
      <c r="B109" s="254"/>
      <c r="C109" s="251"/>
      <c r="D109" s="253"/>
      <c r="E109" s="210"/>
      <c r="F109" s="210"/>
      <c r="G109" s="210"/>
      <c r="H109" s="210"/>
      <c r="I109" s="210"/>
      <c r="J109" s="210"/>
      <c r="K109" s="210"/>
    </row>
    <row r="110" spans="1:11" s="213" customFormat="1">
      <c r="A110" s="244"/>
      <c r="B110" s="254"/>
      <c r="C110" s="251"/>
      <c r="D110" s="253"/>
      <c r="E110" s="210"/>
      <c r="F110" s="210"/>
      <c r="G110" s="210"/>
      <c r="H110" s="210"/>
      <c r="I110" s="210"/>
      <c r="J110" s="210"/>
      <c r="K110" s="210"/>
    </row>
    <row r="111" spans="1:11" s="213" customFormat="1">
      <c r="A111" s="244"/>
      <c r="B111" s="254"/>
      <c r="C111" s="251"/>
      <c r="D111" s="253"/>
      <c r="E111" s="210"/>
      <c r="F111" s="210"/>
      <c r="G111" s="210"/>
      <c r="H111" s="210"/>
      <c r="I111" s="210"/>
      <c r="J111" s="210"/>
      <c r="K111" s="210"/>
    </row>
    <row r="112" spans="1:11" s="213" customFormat="1">
      <c r="A112" s="244"/>
      <c r="B112" s="254"/>
      <c r="C112" s="251"/>
      <c r="D112" s="253"/>
      <c r="E112" s="210"/>
      <c r="F112" s="210"/>
      <c r="G112" s="210"/>
      <c r="H112" s="210"/>
      <c r="I112" s="210"/>
      <c r="J112" s="210"/>
      <c r="K112" s="210"/>
    </row>
    <row r="113" spans="1:11" s="213" customFormat="1">
      <c r="A113" s="244"/>
      <c r="B113" s="254"/>
      <c r="C113" s="251"/>
      <c r="D113" s="253"/>
      <c r="E113" s="210"/>
      <c r="F113" s="210"/>
      <c r="G113" s="210"/>
      <c r="H113" s="210"/>
      <c r="I113" s="210"/>
      <c r="J113" s="210"/>
      <c r="K113" s="210"/>
    </row>
    <row r="114" spans="1:11" s="213" customFormat="1">
      <c r="A114" s="244"/>
      <c r="B114" s="254"/>
      <c r="C114" s="251"/>
      <c r="D114" s="253"/>
      <c r="E114" s="210"/>
      <c r="F114" s="210"/>
      <c r="G114" s="210"/>
      <c r="H114" s="210"/>
      <c r="I114" s="210"/>
      <c r="J114" s="210"/>
      <c r="K114" s="210"/>
    </row>
    <row r="115" spans="1:11" s="213" customFormat="1">
      <c r="A115" s="244"/>
      <c r="B115" s="254"/>
      <c r="C115" s="251"/>
      <c r="D115" s="253"/>
      <c r="E115" s="210"/>
      <c r="F115" s="210"/>
      <c r="G115" s="210"/>
      <c r="H115" s="210"/>
      <c r="I115" s="210"/>
      <c r="J115" s="210"/>
      <c r="K115" s="210"/>
    </row>
    <row r="116" spans="1:11" s="213" customFormat="1">
      <c r="A116" s="244"/>
      <c r="B116" s="254"/>
      <c r="C116" s="251"/>
      <c r="D116" s="253"/>
      <c r="E116" s="210"/>
      <c r="F116" s="210"/>
      <c r="G116" s="210"/>
      <c r="H116" s="210"/>
      <c r="I116" s="210"/>
      <c r="J116" s="210"/>
      <c r="K116" s="210"/>
    </row>
    <row r="117" spans="1:11" s="213" customFormat="1">
      <c r="A117" s="244"/>
      <c r="B117" s="254"/>
      <c r="C117" s="251"/>
      <c r="D117" s="253"/>
      <c r="E117" s="210"/>
      <c r="F117" s="210"/>
      <c r="G117" s="210"/>
      <c r="H117" s="210"/>
      <c r="I117" s="210"/>
      <c r="J117" s="210"/>
      <c r="K117" s="210"/>
    </row>
    <row r="118" spans="1:11" s="213" customFormat="1">
      <c r="A118" s="244"/>
      <c r="B118" s="254"/>
      <c r="C118" s="251"/>
      <c r="D118" s="253"/>
      <c r="E118" s="210"/>
      <c r="F118" s="210"/>
      <c r="G118" s="210"/>
      <c r="H118" s="210"/>
      <c r="I118" s="210"/>
      <c r="J118" s="210"/>
      <c r="K118" s="210"/>
    </row>
    <row r="119" spans="1:11" s="213" customFormat="1">
      <c r="A119" s="244"/>
      <c r="B119" s="254"/>
      <c r="C119" s="251"/>
      <c r="D119" s="253"/>
      <c r="E119" s="210"/>
      <c r="F119" s="210"/>
      <c r="G119" s="210"/>
      <c r="H119" s="210"/>
      <c r="I119" s="210"/>
      <c r="J119" s="210"/>
      <c r="K119" s="210"/>
    </row>
    <row r="120" spans="1:11" s="213" customFormat="1">
      <c r="A120" s="244"/>
      <c r="B120" s="252"/>
      <c r="C120" s="251"/>
      <c r="D120" s="253"/>
      <c r="E120" s="210"/>
      <c r="F120" s="210"/>
      <c r="G120" s="210"/>
      <c r="H120" s="210"/>
      <c r="I120" s="210"/>
      <c r="J120" s="210"/>
      <c r="K120" s="210"/>
    </row>
    <row r="121" spans="1:11" s="213" customFormat="1">
      <c r="A121" s="244"/>
      <c r="B121" s="252"/>
      <c r="C121" s="251"/>
      <c r="D121" s="253"/>
      <c r="E121" s="210"/>
      <c r="F121" s="210"/>
      <c r="G121" s="210"/>
      <c r="H121" s="210"/>
      <c r="I121" s="210"/>
      <c r="J121" s="210"/>
      <c r="K121" s="210"/>
    </row>
    <row r="122" spans="1:11" s="213" customFormat="1">
      <c r="A122" s="244"/>
      <c r="B122" s="252"/>
      <c r="C122" s="251"/>
      <c r="D122" s="253"/>
      <c r="E122" s="210"/>
      <c r="F122" s="210"/>
      <c r="G122" s="210"/>
      <c r="H122" s="210"/>
      <c r="I122" s="210"/>
      <c r="J122" s="210"/>
      <c r="K122" s="210"/>
    </row>
    <row r="123" spans="1:11" s="213" customFormat="1">
      <c r="A123" s="244"/>
      <c r="B123" s="252"/>
      <c r="C123" s="251"/>
      <c r="D123" s="253"/>
      <c r="E123" s="210"/>
      <c r="F123" s="210"/>
      <c r="G123" s="210"/>
      <c r="H123" s="210"/>
      <c r="I123" s="210"/>
      <c r="J123" s="210"/>
      <c r="K123" s="210"/>
    </row>
    <row r="124" spans="1:11" s="213" customFormat="1">
      <c r="A124" s="244"/>
      <c r="B124" s="252"/>
      <c r="C124" s="251"/>
      <c r="D124" s="253"/>
      <c r="E124" s="210"/>
      <c r="F124" s="210"/>
      <c r="G124" s="210"/>
      <c r="H124" s="210"/>
      <c r="I124" s="210"/>
      <c r="J124" s="210"/>
      <c r="K124" s="210"/>
    </row>
    <row r="125" spans="1:11" s="213" customFormat="1">
      <c r="A125" s="244"/>
      <c r="B125" s="252"/>
      <c r="C125" s="251"/>
      <c r="D125" s="210"/>
      <c r="E125" s="210"/>
      <c r="F125" s="210"/>
      <c r="G125" s="210"/>
      <c r="H125" s="210"/>
      <c r="I125" s="210"/>
      <c r="J125" s="210"/>
      <c r="K125" s="210"/>
    </row>
    <row r="126" spans="1:11" s="213" customFormat="1">
      <c r="A126" s="244"/>
      <c r="B126" s="252"/>
      <c r="C126" s="251"/>
      <c r="D126" s="253"/>
      <c r="E126" s="210"/>
      <c r="F126" s="210"/>
      <c r="G126" s="210"/>
      <c r="H126" s="210"/>
      <c r="I126" s="210"/>
      <c r="J126" s="210"/>
      <c r="K126" s="210"/>
    </row>
    <row r="127" spans="1:11" s="213" customFormat="1">
      <c r="A127" s="244"/>
      <c r="B127" s="252"/>
      <c r="C127" s="251"/>
      <c r="D127" s="253"/>
      <c r="E127" s="210"/>
      <c r="F127" s="210"/>
      <c r="G127" s="210"/>
      <c r="H127" s="210"/>
      <c r="I127" s="210"/>
      <c r="J127" s="210"/>
      <c r="K127" s="210"/>
    </row>
    <row r="128" spans="1:11" s="213" customFormat="1">
      <c r="A128" s="244"/>
      <c r="B128" s="252"/>
      <c r="C128" s="251"/>
      <c r="D128" s="253"/>
      <c r="E128" s="210"/>
      <c r="F128" s="210"/>
      <c r="G128" s="210"/>
      <c r="H128" s="210"/>
      <c r="I128" s="210"/>
      <c r="J128" s="210"/>
      <c r="K128" s="210"/>
    </row>
    <row r="129" spans="1:11" s="213" customFormat="1">
      <c r="A129" s="244"/>
      <c r="B129" s="252"/>
      <c r="C129" s="251"/>
      <c r="D129" s="253"/>
      <c r="E129" s="210"/>
      <c r="F129" s="210"/>
      <c r="G129" s="210"/>
      <c r="H129" s="210"/>
      <c r="I129" s="210"/>
      <c r="J129" s="210"/>
      <c r="K129" s="210"/>
    </row>
    <row r="130" spans="1:11" s="213" customFormat="1">
      <c r="A130" s="244"/>
      <c r="B130" s="252"/>
      <c r="C130" s="251"/>
      <c r="D130" s="253"/>
      <c r="E130" s="210"/>
      <c r="F130" s="210"/>
      <c r="G130" s="210"/>
      <c r="H130" s="210"/>
      <c r="I130" s="210"/>
      <c r="J130" s="210"/>
      <c r="K130" s="210"/>
    </row>
    <row r="131" spans="1:11" s="213" customFormat="1">
      <c r="A131" s="244"/>
      <c r="B131" s="252"/>
      <c r="C131" s="251"/>
      <c r="D131" s="210"/>
      <c r="E131" s="210"/>
      <c r="F131" s="210"/>
      <c r="G131" s="210"/>
      <c r="H131" s="210"/>
      <c r="I131" s="210"/>
      <c r="J131" s="210"/>
      <c r="K131" s="210"/>
    </row>
    <row r="132" spans="1:11" s="213" customFormat="1">
      <c r="A132" s="244"/>
      <c r="B132" s="252"/>
      <c r="C132" s="251"/>
      <c r="D132" s="210"/>
      <c r="E132" s="210"/>
      <c r="F132" s="210"/>
      <c r="G132" s="210"/>
      <c r="H132" s="210"/>
      <c r="I132" s="210"/>
      <c r="J132" s="210"/>
      <c r="K132" s="210"/>
    </row>
    <row r="133" spans="1:11" s="213" customFormat="1" ht="12.75" customHeight="1">
      <c r="A133" s="244"/>
      <c r="B133" s="252"/>
      <c r="C133" s="251"/>
      <c r="D133" s="210"/>
      <c r="E133" s="210"/>
      <c r="F133" s="210"/>
      <c r="G133" s="210"/>
      <c r="H133" s="210"/>
      <c r="I133" s="210"/>
      <c r="J133" s="210"/>
      <c r="K133" s="210"/>
    </row>
    <row r="134" spans="1:11" s="213" customFormat="1" ht="12.75" customHeight="1">
      <c r="A134" s="244"/>
      <c r="B134" s="252"/>
      <c r="C134" s="251"/>
      <c r="D134" s="210"/>
      <c r="E134" s="210"/>
      <c r="F134" s="210"/>
      <c r="G134" s="210"/>
      <c r="H134" s="210"/>
      <c r="I134" s="210"/>
      <c r="J134" s="210"/>
      <c r="K134" s="210"/>
    </row>
    <row r="135" spans="1:11" s="213" customFormat="1" ht="12.75" customHeight="1">
      <c r="A135" s="244"/>
      <c r="B135" s="252"/>
      <c r="C135" s="251"/>
      <c r="D135" s="253"/>
      <c r="E135" s="210"/>
      <c r="F135" s="210"/>
      <c r="G135" s="210"/>
      <c r="H135" s="210"/>
      <c r="I135" s="210"/>
      <c r="J135" s="210"/>
      <c r="K135" s="210"/>
    </row>
    <row r="136" spans="1:11" s="213" customFormat="1" ht="12.75" customHeight="1">
      <c r="A136" s="244"/>
      <c r="B136" s="252"/>
      <c r="C136" s="251"/>
      <c r="D136" s="253"/>
      <c r="E136" s="210"/>
      <c r="F136" s="210"/>
      <c r="G136" s="210"/>
      <c r="H136" s="210"/>
      <c r="I136" s="210"/>
      <c r="J136" s="210"/>
      <c r="K136" s="210"/>
    </row>
    <row r="137" spans="1:11" s="213" customFormat="1" ht="12.75" customHeight="1">
      <c r="A137" s="244"/>
      <c r="B137" s="252"/>
      <c r="C137" s="251"/>
      <c r="D137" s="253"/>
      <c r="E137" s="210"/>
      <c r="F137" s="210"/>
      <c r="G137" s="210"/>
      <c r="H137" s="210"/>
      <c r="I137" s="210"/>
      <c r="J137" s="210"/>
      <c r="K137" s="210"/>
    </row>
    <row r="138" spans="1:11" s="213" customFormat="1" ht="12.75" customHeight="1">
      <c r="A138" s="244"/>
      <c r="B138" s="252"/>
      <c r="C138" s="251"/>
      <c r="D138" s="253"/>
      <c r="E138" s="210"/>
      <c r="F138" s="210"/>
      <c r="G138" s="210"/>
      <c r="H138" s="210"/>
      <c r="I138" s="210"/>
      <c r="J138" s="210"/>
      <c r="K138" s="210"/>
    </row>
    <row r="139" spans="1:11" s="213" customFormat="1" ht="12.75" customHeight="1">
      <c r="A139" s="244"/>
      <c r="B139" s="252"/>
      <c r="C139" s="251"/>
      <c r="D139" s="253"/>
      <c r="E139" s="210"/>
      <c r="F139" s="210"/>
      <c r="G139" s="210"/>
      <c r="H139" s="210"/>
      <c r="I139" s="210"/>
      <c r="J139" s="210"/>
      <c r="K139" s="210"/>
    </row>
    <row r="140" spans="1:11" s="213" customFormat="1" ht="12.75" customHeight="1">
      <c r="A140" s="244"/>
      <c r="B140" s="252"/>
      <c r="C140" s="251"/>
      <c r="D140" s="253"/>
      <c r="E140" s="210"/>
      <c r="F140" s="210"/>
      <c r="G140" s="210"/>
      <c r="H140" s="210"/>
      <c r="I140" s="210"/>
      <c r="J140" s="210"/>
      <c r="K140" s="210"/>
    </row>
    <row r="141" spans="1:11" s="213" customFormat="1">
      <c r="A141" s="244"/>
      <c r="B141" s="252"/>
      <c r="C141" s="251"/>
      <c r="D141" s="253"/>
      <c r="E141" s="210"/>
      <c r="F141" s="210"/>
      <c r="G141" s="210"/>
      <c r="H141" s="210"/>
      <c r="I141" s="210"/>
      <c r="J141" s="210"/>
      <c r="K141" s="210"/>
    </row>
    <row r="142" spans="1:11" s="213" customFormat="1">
      <c r="A142" s="244"/>
      <c r="B142" s="252"/>
      <c r="C142" s="251"/>
      <c r="D142" s="253"/>
      <c r="E142" s="210"/>
      <c r="F142" s="210"/>
      <c r="G142" s="210"/>
      <c r="H142" s="210"/>
      <c r="I142" s="210"/>
      <c r="J142" s="210"/>
      <c r="K142" s="210"/>
    </row>
    <row r="143" spans="1:11" s="213" customFormat="1">
      <c r="A143" s="244"/>
      <c r="B143" s="252"/>
      <c r="C143" s="251"/>
      <c r="D143" s="253"/>
      <c r="E143" s="210"/>
      <c r="F143" s="210"/>
      <c r="G143" s="210"/>
      <c r="H143" s="210"/>
      <c r="I143" s="210"/>
      <c r="J143" s="210"/>
      <c r="K143" s="210"/>
    </row>
    <row r="144" spans="1:11" s="213" customFormat="1">
      <c r="A144" s="244"/>
      <c r="B144" s="252"/>
      <c r="C144" s="251"/>
      <c r="D144" s="253"/>
      <c r="E144" s="210"/>
      <c r="F144" s="210"/>
      <c r="G144" s="210"/>
      <c r="H144" s="210"/>
      <c r="I144" s="210"/>
      <c r="J144" s="210"/>
      <c r="K144" s="210"/>
    </row>
    <row r="145" spans="1:11" s="213" customFormat="1">
      <c r="A145" s="244"/>
      <c r="B145" s="252"/>
      <c r="C145" s="251"/>
      <c r="D145" s="253"/>
      <c r="E145" s="210"/>
      <c r="F145" s="210"/>
      <c r="G145" s="210"/>
      <c r="H145" s="210"/>
      <c r="I145" s="210"/>
      <c r="J145" s="210"/>
      <c r="K145" s="210"/>
    </row>
    <row r="146" spans="1:11" s="213" customFormat="1">
      <c r="A146" s="244"/>
      <c r="B146" s="252"/>
      <c r="C146" s="251"/>
      <c r="D146" s="253"/>
      <c r="E146" s="210"/>
      <c r="F146" s="210"/>
      <c r="G146" s="210"/>
      <c r="H146" s="210"/>
      <c r="I146" s="210"/>
      <c r="J146" s="210"/>
      <c r="K146" s="210"/>
    </row>
    <row r="147" spans="1:11" s="213" customFormat="1">
      <c r="A147" s="244"/>
      <c r="B147" s="252"/>
      <c r="C147" s="251"/>
      <c r="D147" s="253"/>
      <c r="E147" s="210"/>
      <c r="F147" s="210"/>
      <c r="G147" s="210"/>
      <c r="H147" s="210"/>
      <c r="I147" s="210"/>
      <c r="J147" s="210"/>
      <c r="K147" s="210"/>
    </row>
    <row r="148" spans="1:11" s="213" customFormat="1">
      <c r="A148" s="244"/>
      <c r="B148" s="252"/>
      <c r="C148" s="251"/>
      <c r="D148" s="253"/>
      <c r="E148" s="210"/>
      <c r="F148" s="210"/>
      <c r="G148" s="210"/>
      <c r="H148" s="210"/>
      <c r="I148" s="210"/>
      <c r="J148" s="210"/>
      <c r="K148" s="210"/>
    </row>
    <row r="149" spans="1:11" s="213" customFormat="1">
      <c r="A149" s="244"/>
      <c r="B149" s="252"/>
      <c r="C149" s="251"/>
      <c r="D149" s="253"/>
      <c r="E149" s="210"/>
      <c r="F149" s="210"/>
      <c r="G149" s="210"/>
      <c r="H149" s="210"/>
      <c r="I149" s="210"/>
      <c r="J149" s="210"/>
      <c r="K149" s="210"/>
    </row>
    <row r="150" spans="1:11" s="213" customFormat="1">
      <c r="A150" s="244"/>
      <c r="B150" s="252"/>
      <c r="C150" s="251"/>
      <c r="D150" s="253"/>
      <c r="E150" s="210"/>
      <c r="F150" s="210"/>
      <c r="G150" s="210"/>
      <c r="H150" s="210"/>
      <c r="I150" s="210"/>
      <c r="J150" s="210"/>
      <c r="K150" s="210"/>
    </row>
    <row r="151" spans="1:11" s="213" customFormat="1">
      <c r="A151" s="244"/>
      <c r="B151" s="252"/>
      <c r="C151" s="251"/>
      <c r="D151" s="210"/>
      <c r="E151" s="210"/>
      <c r="F151" s="210"/>
      <c r="G151" s="210"/>
      <c r="H151" s="210"/>
      <c r="I151" s="210"/>
      <c r="J151" s="210"/>
      <c r="K151" s="210"/>
    </row>
    <row r="152" spans="1:11" s="213" customFormat="1">
      <c r="A152" s="244"/>
      <c r="B152" s="252"/>
      <c r="C152" s="251"/>
      <c r="D152" s="210"/>
      <c r="E152" s="210"/>
      <c r="F152" s="210"/>
      <c r="G152" s="210"/>
      <c r="H152" s="210"/>
      <c r="I152" s="210"/>
      <c r="J152" s="210"/>
      <c r="K152" s="210"/>
    </row>
    <row r="153" spans="1:11" s="213" customFormat="1">
      <c r="A153" s="244"/>
      <c r="B153" s="252"/>
      <c r="C153" s="251"/>
      <c r="D153" s="210"/>
      <c r="E153" s="210"/>
      <c r="F153" s="210"/>
      <c r="G153" s="210"/>
      <c r="H153" s="210"/>
      <c r="I153" s="210"/>
      <c r="J153" s="210"/>
      <c r="K153" s="210"/>
    </row>
    <row r="154" spans="1:11" s="213" customFormat="1">
      <c r="A154" s="244"/>
      <c r="B154" s="252"/>
      <c r="C154" s="251"/>
      <c r="D154" s="210"/>
      <c r="E154" s="210"/>
      <c r="F154" s="210"/>
      <c r="G154" s="210"/>
      <c r="H154" s="210"/>
      <c r="I154" s="210"/>
      <c r="J154" s="210"/>
      <c r="K154" s="210"/>
    </row>
    <row r="155" spans="1:11" s="213" customFormat="1">
      <c r="A155" s="244"/>
      <c r="B155" s="252"/>
      <c r="C155" s="251"/>
      <c r="D155" s="253"/>
      <c r="E155" s="210"/>
      <c r="F155" s="210"/>
      <c r="G155" s="210"/>
      <c r="H155" s="210"/>
      <c r="I155" s="210"/>
      <c r="J155" s="210"/>
      <c r="K155" s="210"/>
    </row>
    <row r="156" spans="1:11" s="213" customFormat="1">
      <c r="A156" s="244"/>
      <c r="B156" s="252"/>
      <c r="C156" s="251"/>
      <c r="D156" s="253"/>
      <c r="E156" s="210"/>
      <c r="F156" s="210"/>
      <c r="G156" s="210"/>
      <c r="H156" s="210"/>
      <c r="I156" s="210"/>
      <c r="J156" s="210"/>
      <c r="K156" s="210"/>
    </row>
    <row r="157" spans="1:11" s="213" customFormat="1">
      <c r="A157" s="244"/>
      <c r="B157" s="252"/>
      <c r="C157" s="251"/>
      <c r="D157" s="253"/>
      <c r="E157" s="210"/>
      <c r="F157" s="210"/>
      <c r="G157" s="210"/>
      <c r="H157" s="210"/>
      <c r="I157" s="210"/>
      <c r="J157" s="210"/>
      <c r="K157" s="210"/>
    </row>
    <row r="158" spans="1:11" s="213" customFormat="1">
      <c r="A158" s="244"/>
      <c r="B158" s="252"/>
      <c r="C158" s="251"/>
      <c r="D158" s="253"/>
      <c r="E158" s="210"/>
      <c r="F158" s="210"/>
      <c r="G158" s="210"/>
      <c r="H158" s="210"/>
      <c r="I158" s="210"/>
      <c r="J158" s="210"/>
      <c r="K158" s="210"/>
    </row>
    <row r="159" spans="1:11" s="213" customFormat="1">
      <c r="A159" s="244"/>
      <c r="B159" s="252"/>
      <c r="C159" s="251"/>
      <c r="D159" s="253"/>
      <c r="E159" s="210"/>
      <c r="F159" s="210"/>
      <c r="G159" s="210"/>
      <c r="H159" s="210"/>
      <c r="I159" s="210"/>
      <c r="J159" s="210"/>
      <c r="K159" s="210"/>
    </row>
    <row r="160" spans="1:11" s="213" customFormat="1">
      <c r="A160" s="244"/>
      <c r="B160" s="252"/>
      <c r="C160" s="251"/>
      <c r="D160" s="253"/>
      <c r="E160" s="210"/>
      <c r="F160" s="210"/>
      <c r="G160" s="210"/>
      <c r="H160" s="210"/>
      <c r="I160" s="210"/>
      <c r="J160" s="210"/>
      <c r="K160" s="210"/>
    </row>
    <row r="161" spans="1:11" s="213" customFormat="1">
      <c r="A161" s="244"/>
      <c r="B161" s="252"/>
      <c r="C161" s="251"/>
      <c r="D161" s="253"/>
      <c r="E161" s="210"/>
      <c r="F161" s="210"/>
      <c r="G161" s="210"/>
      <c r="H161" s="210"/>
      <c r="I161" s="210"/>
      <c r="J161" s="210"/>
      <c r="K161" s="210"/>
    </row>
    <row r="162" spans="1:11" s="213" customFormat="1">
      <c r="A162" s="244"/>
      <c r="B162" s="252"/>
      <c r="C162" s="251"/>
      <c r="D162" s="253"/>
      <c r="E162" s="210"/>
      <c r="J162" s="210"/>
      <c r="K162" s="210"/>
    </row>
    <row r="163" spans="1:11" s="213" customFormat="1">
      <c r="A163" s="244"/>
      <c r="B163" s="252"/>
      <c r="C163" s="251"/>
      <c r="D163" s="253"/>
      <c r="E163" s="210"/>
      <c r="J163" s="210"/>
      <c r="K163" s="210"/>
    </row>
    <row r="164" spans="1:11" s="213" customFormat="1">
      <c r="A164" s="244"/>
      <c r="B164" s="254"/>
      <c r="C164" s="251"/>
      <c r="D164" s="253"/>
      <c r="E164" s="210"/>
      <c r="J164" s="210"/>
      <c r="K164" s="210"/>
    </row>
    <row r="165" spans="1:11" s="213" customFormat="1">
      <c r="A165" s="244"/>
      <c r="B165" s="254"/>
      <c r="C165" s="251"/>
      <c r="D165" s="253"/>
      <c r="E165" s="210"/>
      <c r="J165" s="210"/>
      <c r="K165" s="210"/>
    </row>
    <row r="166" spans="1:11" s="213" customFormat="1">
      <c r="A166" s="244"/>
      <c r="B166" s="254"/>
      <c r="C166" s="251"/>
      <c r="D166" s="253"/>
      <c r="E166" s="210"/>
      <c r="J166" s="210"/>
      <c r="K166" s="210"/>
    </row>
    <row r="167" spans="1:11" s="213" customFormat="1">
      <c r="A167" s="244"/>
      <c r="B167" s="254"/>
      <c r="C167" s="251"/>
      <c r="D167" s="253"/>
      <c r="E167" s="210"/>
      <c r="J167" s="210"/>
      <c r="K167" s="210"/>
    </row>
    <row r="168" spans="1:11" s="213" customFormat="1">
      <c r="A168" s="244"/>
      <c r="B168" s="254"/>
      <c r="C168" s="251"/>
      <c r="D168" s="253"/>
      <c r="E168" s="210"/>
      <c r="J168" s="210"/>
      <c r="K168" s="210"/>
    </row>
    <row r="169" spans="1:11" s="213" customFormat="1">
      <c r="A169" s="244"/>
      <c r="B169" s="254"/>
      <c r="C169" s="251"/>
      <c r="D169" s="253"/>
      <c r="E169" s="210"/>
      <c r="J169" s="210"/>
      <c r="K169" s="210"/>
    </row>
    <row r="170" spans="1:11" s="213" customFormat="1">
      <c r="A170" s="244"/>
      <c r="B170" s="254"/>
      <c r="C170" s="251"/>
      <c r="D170" s="253"/>
      <c r="E170" s="210"/>
      <c r="J170" s="210"/>
      <c r="K170" s="210"/>
    </row>
    <row r="171" spans="1:11" s="213" customFormat="1">
      <c r="A171" s="244"/>
      <c r="B171" s="254"/>
      <c r="C171" s="251"/>
      <c r="D171" s="253"/>
      <c r="E171" s="210"/>
      <c r="J171" s="210"/>
      <c r="K171" s="210"/>
    </row>
    <row r="172" spans="1:11" s="213" customFormat="1">
      <c r="A172" s="244"/>
      <c r="B172" s="254"/>
      <c r="C172" s="251"/>
      <c r="D172" s="253"/>
      <c r="E172" s="210"/>
      <c r="J172" s="210"/>
      <c r="K172" s="210"/>
    </row>
    <row r="173" spans="1:11" s="213" customFormat="1">
      <c r="A173" s="244"/>
      <c r="B173" s="254"/>
      <c r="C173" s="251"/>
      <c r="D173" s="253"/>
      <c r="E173" s="210"/>
      <c r="J173" s="210"/>
      <c r="K173" s="210"/>
    </row>
    <row r="174" spans="1:11" s="213" customFormat="1">
      <c r="A174" s="244"/>
      <c r="B174" s="254"/>
      <c r="C174" s="251"/>
      <c r="D174" s="253"/>
      <c r="E174" s="210"/>
      <c r="J174" s="210"/>
      <c r="K174" s="210"/>
    </row>
    <row r="175" spans="1:11" s="213" customFormat="1">
      <c r="A175" s="244"/>
      <c r="B175" s="254"/>
      <c r="C175" s="251"/>
      <c r="D175" s="253"/>
      <c r="E175" s="210"/>
      <c r="J175" s="210"/>
      <c r="K175" s="210"/>
    </row>
    <row r="176" spans="1:11" s="213" customFormat="1">
      <c r="A176" s="255"/>
      <c r="B176" s="254"/>
      <c r="C176" s="251"/>
      <c r="D176" s="253"/>
      <c r="E176" s="210"/>
      <c r="J176" s="210"/>
      <c r="K176" s="210"/>
    </row>
    <row r="177" spans="1:11" s="213" customFormat="1">
      <c r="A177" s="255"/>
      <c r="B177" s="254"/>
      <c r="C177" s="251"/>
      <c r="D177" s="253"/>
      <c r="E177" s="210"/>
      <c r="J177" s="210"/>
      <c r="K177" s="210"/>
    </row>
    <row r="178" spans="1:11" s="213" customFormat="1">
      <c r="A178" s="255"/>
      <c r="B178" s="254"/>
      <c r="C178" s="251"/>
      <c r="D178" s="253"/>
      <c r="E178" s="210"/>
      <c r="J178" s="210"/>
      <c r="K178" s="210"/>
    </row>
    <row r="179" spans="1:11" s="213" customFormat="1">
      <c r="A179" s="255"/>
      <c r="B179" s="254"/>
      <c r="C179" s="251"/>
      <c r="D179" s="253"/>
      <c r="E179" s="210"/>
      <c r="J179" s="210"/>
      <c r="K179" s="210"/>
    </row>
    <row r="180" spans="1:11" s="213" customFormat="1">
      <c r="A180" s="255"/>
      <c r="B180" s="254"/>
      <c r="C180" s="251"/>
      <c r="D180" s="253"/>
      <c r="E180" s="210"/>
      <c r="J180" s="210"/>
      <c r="K180" s="210"/>
    </row>
    <row r="181" spans="1:11" s="213" customFormat="1">
      <c r="A181" s="255"/>
      <c r="B181" s="254"/>
      <c r="C181" s="251"/>
      <c r="D181" s="253"/>
      <c r="E181" s="210"/>
      <c r="F181" s="210"/>
      <c r="G181" s="210"/>
      <c r="H181" s="210"/>
      <c r="I181" s="210"/>
      <c r="J181" s="210"/>
      <c r="K181" s="210"/>
    </row>
    <row r="182" spans="1:11" s="213" customFormat="1">
      <c r="A182" s="255"/>
      <c r="B182" s="254"/>
      <c r="C182" s="251"/>
      <c r="D182" s="210"/>
      <c r="E182" s="210"/>
      <c r="J182" s="210"/>
      <c r="K182" s="210"/>
    </row>
    <row r="183" spans="1:11" s="213" customFormat="1">
      <c r="A183" s="255"/>
      <c r="B183" s="254"/>
      <c r="C183" s="251"/>
      <c r="D183" s="210"/>
      <c r="E183" s="210"/>
      <c r="J183" s="210"/>
      <c r="K183" s="210"/>
    </row>
    <row r="184" spans="1:11" s="213" customFormat="1" ht="12.75" customHeight="1">
      <c r="A184" s="255"/>
      <c r="B184" s="254"/>
      <c r="C184" s="251"/>
      <c r="D184" s="210"/>
      <c r="E184" s="210"/>
      <c r="J184" s="210"/>
      <c r="K184" s="210"/>
    </row>
    <row r="185" spans="1:11" s="213" customFormat="1" ht="12.75" customHeight="1">
      <c r="A185" s="255"/>
      <c r="B185" s="254"/>
      <c r="C185" s="251"/>
      <c r="D185" s="210"/>
      <c r="E185" s="210"/>
      <c r="J185" s="210"/>
      <c r="K185" s="210"/>
    </row>
    <row r="186" spans="1:11" s="213" customFormat="1" ht="12.75" customHeight="1">
      <c r="A186" s="255"/>
      <c r="B186" s="254"/>
      <c r="C186" s="251"/>
      <c r="D186" s="210"/>
      <c r="E186" s="210"/>
      <c r="J186" s="210"/>
      <c r="K186" s="210"/>
    </row>
    <row r="187" spans="1:11" s="213" customFormat="1" ht="12.75" customHeight="1">
      <c r="A187" s="255"/>
      <c r="B187" s="254"/>
      <c r="C187" s="251"/>
      <c r="D187" s="210"/>
      <c r="E187" s="210"/>
      <c r="J187" s="210"/>
      <c r="K187" s="210"/>
    </row>
    <row r="188" spans="1:11" s="213" customFormat="1" ht="12.75" customHeight="1">
      <c r="A188" s="255"/>
      <c r="B188" s="254"/>
      <c r="C188" s="251"/>
      <c r="D188" s="210"/>
      <c r="E188" s="210"/>
      <c r="J188" s="210"/>
      <c r="K188" s="210"/>
    </row>
    <row r="189" spans="1:11" s="213" customFormat="1" ht="12.75" customHeight="1">
      <c r="A189" s="255"/>
      <c r="B189" s="254"/>
      <c r="C189" s="251"/>
      <c r="D189" s="210"/>
      <c r="E189" s="210"/>
      <c r="J189" s="210"/>
      <c r="K189" s="210"/>
    </row>
    <row r="190" spans="1:11" s="213" customFormat="1" ht="12.75" customHeight="1">
      <c r="A190" s="255"/>
      <c r="B190" s="254"/>
      <c r="C190" s="251"/>
      <c r="D190" s="210"/>
      <c r="E190" s="210"/>
      <c r="J190" s="210"/>
      <c r="K190" s="210"/>
    </row>
    <row r="191" spans="1:11" s="213" customFormat="1" ht="12.75" customHeight="1">
      <c r="A191" s="255"/>
      <c r="B191" s="254"/>
      <c r="C191" s="251"/>
      <c r="D191" s="210"/>
      <c r="E191" s="210"/>
      <c r="J191" s="210"/>
      <c r="K191" s="210"/>
    </row>
    <row r="192" spans="1:11" s="213" customFormat="1" ht="12.75" customHeight="1">
      <c r="A192" s="255"/>
      <c r="B192" s="254"/>
      <c r="C192" s="251"/>
      <c r="D192" s="210"/>
      <c r="E192" s="210"/>
      <c r="J192" s="210"/>
      <c r="K192" s="210"/>
    </row>
    <row r="193" spans="1:11" s="213" customFormat="1">
      <c r="A193" s="255"/>
      <c r="B193" s="254"/>
      <c r="C193" s="251"/>
      <c r="D193" s="210"/>
      <c r="E193" s="210"/>
      <c r="J193" s="210"/>
      <c r="K193" s="210"/>
    </row>
    <row r="194" spans="1:11" s="213" customFormat="1">
      <c r="A194" s="255"/>
      <c r="B194" s="254"/>
      <c r="C194" s="251"/>
      <c r="D194" s="210"/>
      <c r="E194" s="210"/>
      <c r="J194" s="210"/>
      <c r="K194" s="210"/>
    </row>
    <row r="195" spans="1:11" s="213" customFormat="1">
      <c r="A195" s="255"/>
      <c r="B195" s="254"/>
      <c r="C195" s="251"/>
      <c r="D195" s="210"/>
      <c r="E195" s="210"/>
      <c r="J195" s="210"/>
      <c r="K195" s="210"/>
    </row>
    <row r="196" spans="1:11" s="213" customFormat="1">
      <c r="A196" s="255"/>
      <c r="B196" s="254"/>
      <c r="C196" s="251"/>
      <c r="E196" s="210"/>
      <c r="J196" s="210"/>
      <c r="K196" s="210"/>
    </row>
    <row r="197" spans="1:11" s="213" customFormat="1">
      <c r="A197" s="255"/>
      <c r="B197" s="254"/>
      <c r="C197" s="251"/>
      <c r="D197" s="253"/>
      <c r="E197" s="210"/>
      <c r="J197" s="210"/>
      <c r="K197" s="210"/>
    </row>
    <row r="198" spans="1:11" s="213" customFormat="1">
      <c r="A198" s="255"/>
      <c r="B198" s="254"/>
      <c r="C198" s="251"/>
      <c r="D198" s="253"/>
      <c r="E198" s="210"/>
      <c r="J198" s="210"/>
      <c r="K198" s="210"/>
    </row>
    <row r="199" spans="1:11" s="213" customFormat="1">
      <c r="A199" s="255"/>
      <c r="B199" s="254"/>
      <c r="C199" s="251"/>
      <c r="D199" s="196"/>
      <c r="E199" s="210"/>
      <c r="J199" s="210"/>
      <c r="K199" s="210"/>
    </row>
    <row r="200" spans="1:11" s="213" customFormat="1">
      <c r="A200" s="255"/>
      <c r="B200" s="254"/>
      <c r="C200" s="251"/>
      <c r="D200" s="210"/>
      <c r="E200" s="210"/>
      <c r="J200" s="210"/>
      <c r="K200" s="210"/>
    </row>
    <row r="201" spans="1:11" s="213" customFormat="1">
      <c r="A201" s="255"/>
      <c r="B201" s="254"/>
      <c r="C201" s="251"/>
      <c r="D201" s="210"/>
      <c r="E201" s="210"/>
      <c r="J201" s="210"/>
      <c r="K201" s="210"/>
    </row>
    <row r="202" spans="1:11" s="213" customFormat="1">
      <c r="A202" s="255"/>
      <c r="B202" s="254"/>
      <c r="C202" s="251"/>
      <c r="D202" s="210"/>
      <c r="E202" s="210"/>
      <c r="F202" s="210"/>
      <c r="G202" s="210"/>
      <c r="H202" s="210"/>
      <c r="I202" s="210"/>
      <c r="J202" s="210"/>
      <c r="K202" s="210"/>
    </row>
    <row r="203" spans="1:11" s="213" customFormat="1">
      <c r="A203" s="255"/>
      <c r="B203" s="254"/>
      <c r="C203" s="251"/>
      <c r="D203" s="210"/>
      <c r="E203" s="210"/>
      <c r="J203" s="210"/>
      <c r="K203" s="210"/>
    </row>
    <row r="204" spans="1:11" s="213" customFormat="1">
      <c r="A204" s="255"/>
      <c r="B204" s="254"/>
      <c r="C204" s="251"/>
      <c r="D204" s="210"/>
      <c r="E204" s="210"/>
      <c r="F204" s="210"/>
      <c r="G204" s="210"/>
      <c r="H204" s="210"/>
      <c r="I204" s="210"/>
      <c r="J204" s="210"/>
      <c r="K204" s="210"/>
    </row>
    <row r="205" spans="1:11" s="213" customFormat="1">
      <c r="A205" s="255"/>
      <c r="B205" s="254"/>
      <c r="C205" s="251"/>
      <c r="D205" s="210"/>
      <c r="E205" s="210"/>
      <c r="J205" s="210"/>
      <c r="K205" s="210"/>
    </row>
    <row r="206" spans="1:11" s="213" customFormat="1">
      <c r="A206" s="255"/>
      <c r="B206" s="254"/>
      <c r="C206" s="251"/>
      <c r="E206" s="210"/>
      <c r="J206" s="210"/>
      <c r="K206" s="210"/>
    </row>
    <row r="207" spans="1:11" s="213" customFormat="1">
      <c r="A207" s="255"/>
      <c r="B207" s="254"/>
      <c r="C207" s="251"/>
      <c r="D207" s="256"/>
      <c r="E207" s="210"/>
      <c r="J207" s="210"/>
      <c r="K207" s="210"/>
    </row>
    <row r="208" spans="1:11" s="213" customFormat="1">
      <c r="A208" s="255"/>
      <c r="B208" s="254"/>
      <c r="C208" s="251"/>
      <c r="E208" s="210"/>
      <c r="J208" s="210"/>
      <c r="K208" s="210"/>
    </row>
    <row r="209" spans="1:11" s="213" customFormat="1">
      <c r="A209" s="255"/>
      <c r="B209" s="254"/>
      <c r="C209" s="251"/>
      <c r="E209" s="210"/>
      <c r="J209" s="210"/>
      <c r="K209" s="210"/>
    </row>
    <row r="210" spans="1:11" s="213" customFormat="1">
      <c r="A210" s="255"/>
      <c r="B210" s="254"/>
      <c r="C210" s="251"/>
      <c r="D210" s="210"/>
      <c r="E210" s="210"/>
      <c r="J210" s="210"/>
      <c r="K210" s="210"/>
    </row>
    <row r="211" spans="1:11" s="213" customFormat="1">
      <c r="A211" s="255"/>
      <c r="B211" s="254"/>
      <c r="C211" s="251"/>
      <c r="D211" s="210"/>
      <c r="E211" s="210"/>
      <c r="J211" s="210"/>
      <c r="K211" s="210"/>
    </row>
    <row r="212" spans="1:11" s="213" customFormat="1">
      <c r="A212" s="255"/>
      <c r="B212" s="254"/>
      <c r="C212" s="251"/>
      <c r="D212" s="210"/>
      <c r="E212" s="210"/>
      <c r="J212" s="210"/>
      <c r="K212" s="210"/>
    </row>
    <row r="213" spans="1:11" s="213" customFormat="1">
      <c r="A213" s="255"/>
      <c r="B213" s="254"/>
      <c r="C213" s="251"/>
      <c r="D213" s="210"/>
      <c r="E213" s="210"/>
      <c r="J213" s="210"/>
      <c r="K213" s="210"/>
    </row>
    <row r="214" spans="1:11" s="213" customFormat="1">
      <c r="A214" s="255"/>
      <c r="B214" s="254"/>
      <c r="C214" s="251"/>
      <c r="E214" s="210"/>
      <c r="J214" s="210"/>
      <c r="K214" s="210"/>
    </row>
    <row r="215" spans="1:11" s="213" customFormat="1">
      <c r="A215" s="255"/>
      <c r="B215" s="254"/>
      <c r="C215" s="251"/>
      <c r="D215" s="210"/>
      <c r="E215" s="210"/>
      <c r="F215" s="210"/>
      <c r="G215" s="210"/>
      <c r="H215" s="210"/>
      <c r="I215" s="210"/>
      <c r="J215" s="210"/>
      <c r="K215" s="210"/>
    </row>
    <row r="216" spans="1:11" s="213" customFormat="1">
      <c r="A216" s="255"/>
      <c r="B216" s="254"/>
      <c r="C216" s="251"/>
      <c r="D216" s="210"/>
      <c r="E216" s="210"/>
      <c r="F216" s="210"/>
      <c r="G216" s="210"/>
      <c r="H216" s="210"/>
      <c r="I216" s="210"/>
      <c r="J216" s="210"/>
      <c r="K216" s="210"/>
    </row>
    <row r="217" spans="1:11" s="213" customFormat="1">
      <c r="A217" s="255"/>
      <c r="B217" s="254"/>
      <c r="C217" s="251"/>
      <c r="D217" s="210"/>
      <c r="E217" s="210"/>
      <c r="F217" s="210"/>
      <c r="G217" s="210"/>
      <c r="H217" s="210"/>
      <c r="I217" s="210"/>
      <c r="J217" s="210"/>
      <c r="K217" s="210"/>
    </row>
    <row r="218" spans="1:11" s="213" customFormat="1">
      <c r="A218" s="255"/>
      <c r="B218" s="254"/>
      <c r="C218" s="251"/>
      <c r="D218" s="210"/>
      <c r="E218" s="210"/>
      <c r="F218" s="210"/>
      <c r="G218" s="210"/>
      <c r="H218" s="210"/>
      <c r="I218" s="210"/>
      <c r="J218" s="210"/>
      <c r="K218" s="210"/>
    </row>
    <row r="219" spans="1:11" s="213" customFormat="1">
      <c r="A219" s="255"/>
      <c r="B219" s="254"/>
      <c r="C219" s="251"/>
      <c r="D219" s="210"/>
      <c r="E219" s="210"/>
      <c r="F219" s="210"/>
      <c r="G219" s="210"/>
      <c r="H219" s="210"/>
      <c r="I219" s="210"/>
      <c r="J219" s="210"/>
      <c r="K219" s="210"/>
    </row>
    <row r="220" spans="1:11" s="213" customFormat="1">
      <c r="A220" s="255"/>
      <c r="B220" s="254"/>
      <c r="C220" s="251"/>
      <c r="D220" s="210"/>
      <c r="E220" s="210"/>
      <c r="F220" s="210"/>
      <c r="G220" s="210"/>
      <c r="H220" s="210"/>
      <c r="I220" s="210"/>
      <c r="J220" s="210"/>
      <c r="K220" s="210"/>
    </row>
    <row r="221" spans="1:11" s="213" customFormat="1">
      <c r="A221" s="255"/>
      <c r="B221" s="254"/>
      <c r="C221" s="251"/>
      <c r="D221" s="210"/>
      <c r="E221" s="210"/>
      <c r="F221" s="210"/>
      <c r="G221" s="210"/>
      <c r="H221" s="210"/>
      <c r="I221" s="210"/>
      <c r="J221" s="210"/>
      <c r="K221" s="210"/>
    </row>
    <row r="222" spans="1:11" s="213" customFormat="1">
      <c r="A222" s="255"/>
      <c r="B222" s="254"/>
      <c r="C222" s="251"/>
      <c r="D222" s="210"/>
      <c r="E222" s="210"/>
      <c r="J222" s="210"/>
      <c r="K222" s="210"/>
    </row>
    <row r="223" spans="1:11" s="213" customFormat="1">
      <c r="A223" s="255"/>
      <c r="B223" s="254"/>
      <c r="C223" s="251"/>
      <c r="D223" s="210"/>
      <c r="E223" s="210"/>
      <c r="J223" s="210"/>
      <c r="K223" s="210"/>
    </row>
    <row r="224" spans="1:11" s="213" customFormat="1">
      <c r="A224" s="255"/>
      <c r="B224" s="254"/>
      <c r="C224" s="251"/>
      <c r="D224" s="210"/>
      <c r="E224" s="210"/>
      <c r="J224" s="210"/>
      <c r="K224" s="210"/>
    </row>
    <row r="225" spans="1:11" s="213" customFormat="1">
      <c r="A225" s="255"/>
      <c r="B225" s="254"/>
      <c r="C225" s="251"/>
      <c r="D225" s="210"/>
      <c r="E225" s="210"/>
      <c r="J225" s="210"/>
      <c r="K225" s="210"/>
    </row>
    <row r="226" spans="1:11" s="213" customFormat="1">
      <c r="A226" s="255"/>
      <c r="B226" s="254"/>
      <c r="C226" s="251"/>
      <c r="D226" s="210"/>
      <c r="E226" s="210"/>
      <c r="J226" s="210"/>
      <c r="K226" s="210"/>
    </row>
    <row r="227" spans="1:11" s="213" customFormat="1">
      <c r="A227" s="255"/>
      <c r="B227" s="254"/>
      <c r="C227" s="251"/>
      <c r="D227" s="210"/>
      <c r="E227" s="210"/>
      <c r="J227" s="210"/>
      <c r="K227" s="210"/>
    </row>
    <row r="228" spans="1:11" s="213" customFormat="1">
      <c r="A228" s="255"/>
      <c r="B228" s="254"/>
      <c r="C228" s="251"/>
      <c r="D228" s="210"/>
      <c r="E228" s="210"/>
      <c r="J228" s="210"/>
      <c r="K228" s="210"/>
    </row>
    <row r="229" spans="1:11" s="213" customFormat="1">
      <c r="A229" s="255"/>
      <c r="B229" s="254"/>
      <c r="C229" s="251"/>
      <c r="D229" s="210"/>
      <c r="E229" s="210"/>
      <c r="J229" s="210"/>
      <c r="K229" s="210"/>
    </row>
    <row r="230" spans="1:11" s="213" customFormat="1">
      <c r="A230" s="255"/>
      <c r="B230" s="254"/>
      <c r="C230" s="251"/>
      <c r="D230" s="210"/>
      <c r="E230" s="210"/>
      <c r="J230" s="210"/>
      <c r="K230" s="210"/>
    </row>
    <row r="231" spans="1:11" s="213" customFormat="1">
      <c r="A231" s="255"/>
      <c r="B231" s="254"/>
      <c r="C231" s="251"/>
      <c r="D231" s="210"/>
      <c r="E231" s="210"/>
      <c r="J231" s="210"/>
      <c r="K231" s="210"/>
    </row>
    <row r="232" spans="1:11" s="213" customFormat="1">
      <c r="A232" s="255"/>
      <c r="B232" s="254"/>
      <c r="C232" s="251"/>
      <c r="D232" s="210"/>
      <c r="E232" s="210"/>
      <c r="J232" s="210"/>
      <c r="K232" s="210"/>
    </row>
    <row r="233" spans="1:11" s="213" customFormat="1">
      <c r="A233" s="255"/>
      <c r="B233" s="254"/>
      <c r="C233" s="251"/>
      <c r="D233" s="210"/>
      <c r="E233" s="210"/>
      <c r="J233" s="210"/>
      <c r="K233" s="210"/>
    </row>
    <row r="234" spans="1:11" s="213" customFormat="1">
      <c r="A234" s="255"/>
      <c r="B234" s="254"/>
      <c r="C234" s="251"/>
      <c r="D234" s="210"/>
      <c r="E234" s="210"/>
      <c r="J234" s="210"/>
      <c r="K234" s="210"/>
    </row>
    <row r="235" spans="1:11" s="213" customFormat="1">
      <c r="A235" s="255"/>
      <c r="B235" s="254"/>
      <c r="C235" s="251"/>
      <c r="D235" s="210"/>
      <c r="E235" s="210"/>
      <c r="J235" s="210"/>
      <c r="K235" s="210"/>
    </row>
    <row r="236" spans="1:11" s="213" customFormat="1">
      <c r="A236" s="255"/>
      <c r="B236" s="254"/>
      <c r="C236" s="251"/>
      <c r="D236" s="210"/>
      <c r="E236" s="210"/>
      <c r="J236" s="210"/>
      <c r="K236" s="210"/>
    </row>
    <row r="237" spans="1:11" s="213" customFormat="1">
      <c r="A237" s="255"/>
      <c r="B237" s="254"/>
      <c r="C237" s="251"/>
      <c r="D237" s="210"/>
      <c r="E237" s="210"/>
      <c r="J237" s="210"/>
      <c r="K237" s="210"/>
    </row>
    <row r="238" spans="1:11" s="213" customFormat="1">
      <c r="A238" s="255"/>
      <c r="B238" s="254"/>
      <c r="C238" s="251"/>
      <c r="D238" s="210"/>
      <c r="E238" s="210"/>
      <c r="J238" s="210"/>
      <c r="K238" s="210"/>
    </row>
    <row r="239" spans="1:11" s="213" customFormat="1" ht="12.75" customHeight="1">
      <c r="A239" s="255"/>
      <c r="B239" s="254"/>
      <c r="C239" s="251"/>
      <c r="D239" s="253"/>
      <c r="E239" s="210"/>
      <c r="J239" s="210"/>
      <c r="K239" s="210"/>
    </row>
    <row r="240" spans="1:11" s="213" customFormat="1" ht="12.75" customHeight="1">
      <c r="A240" s="255"/>
      <c r="B240" s="254"/>
      <c r="C240" s="251"/>
      <c r="D240" s="210"/>
      <c r="E240" s="210"/>
      <c r="J240" s="210"/>
      <c r="K240" s="210"/>
    </row>
    <row r="241" spans="1:11" s="213" customFormat="1" ht="12.75" customHeight="1">
      <c r="A241" s="255"/>
      <c r="B241" s="254"/>
      <c r="C241" s="251"/>
      <c r="D241" s="210"/>
      <c r="E241" s="210"/>
      <c r="J241" s="210"/>
      <c r="K241" s="210"/>
    </row>
    <row r="242" spans="1:11" s="213" customFormat="1" ht="12.75" customHeight="1">
      <c r="A242" s="255"/>
      <c r="B242" s="254"/>
      <c r="C242" s="251"/>
      <c r="D242" s="210"/>
      <c r="E242" s="210"/>
      <c r="J242" s="210"/>
      <c r="K242" s="210"/>
    </row>
    <row r="243" spans="1:11" s="213" customFormat="1" ht="12.75" customHeight="1">
      <c r="A243" s="255"/>
      <c r="B243" s="254"/>
      <c r="C243" s="251"/>
      <c r="D243" s="210"/>
      <c r="E243" s="210"/>
      <c r="J243" s="210"/>
      <c r="K243" s="210"/>
    </row>
    <row r="244" spans="1:11" s="213" customFormat="1" ht="12.75" customHeight="1">
      <c r="A244" s="255"/>
      <c r="B244" s="254"/>
      <c r="C244" s="251"/>
      <c r="D244" s="210"/>
      <c r="E244" s="210"/>
      <c r="J244" s="210"/>
      <c r="K244" s="210"/>
    </row>
    <row r="245" spans="1:11" s="213" customFormat="1" ht="12.75" customHeight="1">
      <c r="A245" s="255"/>
      <c r="B245" s="254"/>
      <c r="C245" s="251"/>
      <c r="D245" s="253"/>
      <c r="E245" s="210"/>
      <c r="J245" s="210"/>
      <c r="K245" s="210"/>
    </row>
    <row r="246" spans="1:11" s="213" customFormat="1" ht="12.75" customHeight="1">
      <c r="A246" s="255"/>
      <c r="B246" s="254"/>
      <c r="C246" s="251"/>
      <c r="D246" s="253"/>
      <c r="E246" s="210"/>
      <c r="J246" s="210"/>
      <c r="K246" s="210"/>
    </row>
    <row r="247" spans="1:11" s="213" customFormat="1">
      <c r="A247" s="255"/>
      <c r="B247" s="254"/>
      <c r="C247" s="251"/>
      <c r="D247" s="253"/>
      <c r="E247" s="210"/>
      <c r="J247" s="210"/>
      <c r="K247" s="210"/>
    </row>
    <row r="248" spans="1:11" s="213" customFormat="1">
      <c r="A248" s="255"/>
      <c r="B248" s="254"/>
      <c r="C248" s="251"/>
      <c r="D248" s="253"/>
      <c r="E248" s="210"/>
      <c r="J248" s="210"/>
      <c r="K248" s="210"/>
    </row>
    <row r="249" spans="1:11" s="213" customFormat="1">
      <c r="A249" s="255"/>
      <c r="B249" s="254"/>
      <c r="C249" s="251"/>
      <c r="D249" s="253"/>
      <c r="E249" s="210"/>
      <c r="J249" s="210"/>
      <c r="K249" s="210"/>
    </row>
    <row r="250" spans="1:11" s="213" customFormat="1">
      <c r="A250" s="255"/>
      <c r="B250" s="254"/>
      <c r="C250" s="251"/>
      <c r="D250" s="210"/>
      <c r="E250" s="210"/>
      <c r="J250" s="210"/>
      <c r="K250" s="210"/>
    </row>
    <row r="251" spans="1:11" s="213" customFormat="1">
      <c r="A251" s="255"/>
      <c r="B251" s="254"/>
      <c r="C251" s="251"/>
      <c r="D251" s="210"/>
      <c r="E251" s="210"/>
      <c r="J251" s="210"/>
      <c r="K251" s="210"/>
    </row>
    <row r="252" spans="1:11" s="213" customFormat="1">
      <c r="A252" s="255"/>
      <c r="B252" s="254"/>
      <c r="C252" s="251"/>
      <c r="D252" s="210"/>
      <c r="E252" s="210"/>
      <c r="J252" s="210"/>
      <c r="K252" s="210"/>
    </row>
    <row r="253" spans="1:11" s="213" customFormat="1">
      <c r="A253" s="255"/>
      <c r="B253" s="254"/>
      <c r="C253" s="251"/>
      <c r="D253" s="210"/>
      <c r="E253" s="210"/>
      <c r="F253" s="210"/>
      <c r="G253" s="210"/>
      <c r="H253" s="210"/>
      <c r="I253" s="210"/>
      <c r="J253" s="210"/>
      <c r="K253" s="210"/>
    </row>
    <row r="254" spans="1:11" s="213" customFormat="1">
      <c r="A254" s="255"/>
      <c r="B254" s="254"/>
      <c r="C254" s="251"/>
      <c r="D254" s="210"/>
      <c r="E254" s="210"/>
      <c r="F254" s="210"/>
      <c r="G254" s="210"/>
      <c r="H254" s="210"/>
      <c r="I254" s="210"/>
      <c r="J254" s="210"/>
      <c r="K254" s="210"/>
    </row>
    <row r="255" spans="1:11" s="213" customFormat="1">
      <c r="A255" s="255"/>
      <c r="B255" s="254"/>
      <c r="C255" s="251"/>
      <c r="D255" s="210"/>
      <c r="E255" s="210"/>
      <c r="F255" s="210"/>
      <c r="G255" s="210"/>
      <c r="H255" s="210"/>
      <c r="I255" s="210"/>
      <c r="J255" s="210"/>
      <c r="K255" s="210"/>
    </row>
    <row r="256" spans="1:11" s="213" customFormat="1">
      <c r="A256" s="255"/>
      <c r="B256" s="254"/>
      <c r="C256" s="251"/>
      <c r="D256" s="210"/>
      <c r="E256" s="210"/>
      <c r="J256" s="210"/>
      <c r="K256" s="210"/>
    </row>
    <row r="257" spans="1:11" s="213" customFormat="1">
      <c r="A257" s="255"/>
      <c r="B257" s="254"/>
      <c r="C257" s="251"/>
      <c r="D257" s="210"/>
      <c r="E257" s="210"/>
      <c r="F257" s="210"/>
      <c r="G257" s="210"/>
      <c r="H257" s="210"/>
      <c r="I257" s="210"/>
      <c r="J257" s="210"/>
      <c r="K257" s="210"/>
    </row>
    <row r="258" spans="1:11" s="213" customFormat="1">
      <c r="A258" s="255"/>
      <c r="B258" s="254"/>
      <c r="C258" s="251"/>
      <c r="D258" s="210"/>
      <c r="E258" s="210"/>
      <c r="J258" s="210"/>
      <c r="K258" s="210"/>
    </row>
    <row r="259" spans="1:11" s="213" customFormat="1">
      <c r="A259" s="255"/>
      <c r="B259" s="254"/>
      <c r="C259" s="251"/>
      <c r="D259" s="210"/>
      <c r="E259" s="210"/>
      <c r="F259" s="210"/>
      <c r="G259" s="210"/>
      <c r="H259" s="210"/>
      <c r="I259" s="210"/>
      <c r="J259" s="210"/>
      <c r="K259" s="210"/>
    </row>
    <row r="260" spans="1:11" s="213" customFormat="1">
      <c r="A260" s="255"/>
      <c r="B260" s="254"/>
      <c r="C260" s="251"/>
      <c r="D260" s="210"/>
      <c r="E260" s="210"/>
      <c r="J260" s="210"/>
      <c r="K260" s="210"/>
    </row>
    <row r="261" spans="1:11" s="213" customFormat="1">
      <c r="A261" s="255"/>
      <c r="B261" s="254"/>
      <c r="C261" s="251"/>
      <c r="D261" s="210"/>
      <c r="E261" s="210"/>
      <c r="F261" s="210"/>
      <c r="G261" s="210"/>
      <c r="H261" s="210"/>
      <c r="I261" s="210"/>
      <c r="J261" s="210"/>
      <c r="K261" s="210"/>
    </row>
    <row r="262" spans="1:11" s="213" customFormat="1">
      <c r="A262" s="255"/>
      <c r="B262" s="254"/>
      <c r="C262" s="251"/>
      <c r="D262" s="210"/>
      <c r="E262" s="210"/>
      <c r="F262" s="210"/>
      <c r="G262" s="210"/>
      <c r="H262" s="210"/>
      <c r="I262" s="210"/>
      <c r="J262" s="210"/>
      <c r="K262" s="210"/>
    </row>
    <row r="263" spans="1:11" s="213" customFormat="1">
      <c r="A263" s="255"/>
      <c r="B263" s="254"/>
      <c r="C263" s="251"/>
      <c r="D263" s="210"/>
      <c r="E263" s="210"/>
      <c r="F263" s="210"/>
      <c r="G263" s="210"/>
      <c r="H263" s="210"/>
      <c r="I263" s="210"/>
      <c r="J263" s="210"/>
      <c r="K263" s="210"/>
    </row>
    <row r="264" spans="1:11" s="213" customFormat="1">
      <c r="A264" s="255"/>
      <c r="B264" s="254"/>
      <c r="C264" s="251"/>
      <c r="D264" s="210"/>
      <c r="E264" s="210"/>
      <c r="F264" s="210"/>
      <c r="G264" s="210"/>
      <c r="H264" s="210"/>
      <c r="I264" s="210"/>
      <c r="J264" s="210"/>
      <c r="K264" s="210"/>
    </row>
    <row r="265" spans="1:11" s="213" customFormat="1">
      <c r="A265" s="255"/>
      <c r="B265" s="254"/>
      <c r="C265" s="251"/>
      <c r="D265" s="210"/>
      <c r="E265" s="210"/>
      <c r="F265" s="210"/>
      <c r="G265" s="210"/>
      <c r="H265" s="210"/>
      <c r="I265" s="210"/>
      <c r="J265" s="210"/>
      <c r="K265" s="210"/>
    </row>
    <row r="266" spans="1:11" s="213" customFormat="1">
      <c r="A266" s="255"/>
      <c r="B266" s="254"/>
      <c r="C266" s="251"/>
      <c r="D266" s="210"/>
      <c r="E266" s="210"/>
      <c r="F266" s="210"/>
      <c r="G266" s="210"/>
      <c r="H266" s="210"/>
      <c r="I266" s="210"/>
      <c r="J266" s="210"/>
      <c r="K266" s="210"/>
    </row>
    <row r="267" spans="1:11" s="213" customFormat="1">
      <c r="A267" s="255"/>
      <c r="B267" s="254"/>
      <c r="C267" s="251"/>
      <c r="D267" s="210"/>
      <c r="E267" s="210"/>
      <c r="F267" s="210"/>
      <c r="G267" s="210"/>
      <c r="H267" s="210"/>
      <c r="I267" s="210"/>
      <c r="J267" s="210"/>
      <c r="K267" s="210"/>
    </row>
    <row r="268" spans="1:11" s="213" customFormat="1">
      <c r="A268" s="255"/>
      <c r="B268" s="254"/>
      <c r="C268" s="251"/>
      <c r="D268" s="210"/>
      <c r="E268" s="210"/>
      <c r="J268" s="210"/>
      <c r="K268" s="210"/>
    </row>
    <row r="269" spans="1:11" s="213" customFormat="1">
      <c r="A269" s="255"/>
      <c r="B269" s="254"/>
      <c r="C269" s="251"/>
      <c r="D269" s="210"/>
      <c r="E269" s="210"/>
      <c r="J269" s="210"/>
      <c r="K269" s="210"/>
    </row>
    <row r="270" spans="1:11" s="213" customFormat="1">
      <c r="A270" s="255"/>
      <c r="B270" s="254"/>
      <c r="C270" s="251"/>
      <c r="D270" s="210"/>
      <c r="E270" s="210"/>
      <c r="J270" s="210"/>
      <c r="K270" s="210"/>
    </row>
    <row r="271" spans="1:11" s="213" customFormat="1">
      <c r="A271" s="255"/>
      <c r="B271" s="254"/>
      <c r="C271" s="251"/>
      <c r="D271" s="210"/>
      <c r="E271" s="210"/>
      <c r="J271" s="210"/>
      <c r="K271" s="210"/>
    </row>
    <row r="272" spans="1:11" s="213" customFormat="1">
      <c r="A272" s="255"/>
      <c r="B272" s="254"/>
      <c r="C272" s="251"/>
      <c r="D272" s="210"/>
      <c r="E272" s="210"/>
      <c r="J272" s="210"/>
      <c r="K272" s="210"/>
    </row>
    <row r="273" spans="1:11" s="213" customFormat="1">
      <c r="A273" s="255"/>
      <c r="B273" s="254"/>
      <c r="C273" s="251"/>
      <c r="D273" s="210"/>
      <c r="E273" s="210"/>
      <c r="J273" s="210"/>
      <c r="K273" s="210"/>
    </row>
    <row r="274" spans="1:11" s="213" customFormat="1">
      <c r="A274" s="255"/>
      <c r="B274" s="254"/>
      <c r="C274" s="251"/>
      <c r="D274" s="210"/>
      <c r="E274" s="210"/>
      <c r="J274" s="210"/>
      <c r="K274" s="210"/>
    </row>
    <row r="275" spans="1:11" s="213" customFormat="1">
      <c r="A275" s="255"/>
      <c r="B275" s="254"/>
      <c r="C275" s="251"/>
      <c r="D275" s="210"/>
      <c r="E275" s="210"/>
      <c r="J275" s="210"/>
      <c r="K275" s="210"/>
    </row>
    <row r="276" spans="1:11" s="213" customFormat="1">
      <c r="A276" s="255"/>
      <c r="B276" s="254"/>
      <c r="C276" s="251"/>
      <c r="D276" s="210"/>
      <c r="E276" s="210"/>
      <c r="J276" s="210"/>
      <c r="K276" s="210"/>
    </row>
    <row r="277" spans="1:11" s="213" customFormat="1">
      <c r="A277" s="255"/>
      <c r="B277" s="254"/>
      <c r="C277" s="251"/>
      <c r="D277" s="210"/>
      <c r="E277" s="210"/>
      <c r="J277" s="210"/>
      <c r="K277" s="210"/>
    </row>
    <row r="278" spans="1:11" s="213" customFormat="1">
      <c r="A278" s="255"/>
      <c r="B278" s="254"/>
      <c r="C278" s="251"/>
      <c r="D278" s="210"/>
      <c r="E278" s="210"/>
      <c r="J278" s="210"/>
      <c r="K278" s="210"/>
    </row>
    <row r="279" spans="1:11" s="213" customFormat="1">
      <c r="A279" s="255"/>
      <c r="B279" s="254"/>
      <c r="C279" s="251"/>
      <c r="D279" s="210"/>
      <c r="E279" s="210"/>
      <c r="J279" s="210"/>
      <c r="K279" s="210"/>
    </row>
    <row r="280" spans="1:11" s="213" customFormat="1">
      <c r="A280" s="255"/>
      <c r="B280" s="254"/>
      <c r="C280" s="251"/>
      <c r="D280" s="210"/>
      <c r="E280" s="210"/>
      <c r="J280" s="210"/>
      <c r="K280" s="210"/>
    </row>
    <row r="281" spans="1:11" s="213" customFormat="1">
      <c r="A281" s="255"/>
      <c r="B281" s="254"/>
      <c r="C281" s="251"/>
      <c r="D281" s="210"/>
      <c r="E281" s="210"/>
      <c r="J281" s="210"/>
      <c r="K281" s="210"/>
    </row>
    <row r="282" spans="1:11" s="213" customFormat="1">
      <c r="A282" s="255"/>
      <c r="B282" s="254"/>
      <c r="C282" s="251"/>
      <c r="D282" s="210"/>
      <c r="E282" s="210"/>
      <c r="J282" s="210"/>
      <c r="K282" s="210"/>
    </row>
    <row r="283" spans="1:11" s="213" customFormat="1">
      <c r="A283" s="255"/>
      <c r="B283" s="254"/>
      <c r="C283" s="251"/>
      <c r="D283" s="210"/>
      <c r="E283" s="210"/>
      <c r="J283" s="210"/>
      <c r="K283" s="210"/>
    </row>
    <row r="284" spans="1:11" s="213" customFormat="1">
      <c r="A284" s="255"/>
      <c r="B284" s="254"/>
      <c r="C284" s="251"/>
      <c r="D284" s="210"/>
      <c r="E284" s="210"/>
      <c r="J284" s="210"/>
      <c r="K284" s="210"/>
    </row>
    <row r="285" spans="1:11" s="213" customFormat="1">
      <c r="A285" s="255"/>
      <c r="B285" s="254"/>
      <c r="C285" s="251"/>
      <c r="D285" s="210"/>
      <c r="E285" s="210"/>
      <c r="J285" s="210"/>
      <c r="K285" s="210"/>
    </row>
    <row r="286" spans="1:11" s="213" customFormat="1">
      <c r="A286" s="255"/>
      <c r="B286" s="254"/>
      <c r="C286" s="251"/>
      <c r="D286" s="210"/>
      <c r="E286" s="210"/>
      <c r="J286" s="210"/>
      <c r="K286" s="210"/>
    </row>
    <row r="287" spans="1:11" s="213" customFormat="1">
      <c r="A287" s="255"/>
      <c r="B287" s="254"/>
      <c r="C287" s="251"/>
      <c r="D287" s="210"/>
      <c r="E287" s="210"/>
      <c r="J287" s="210"/>
      <c r="K287" s="210"/>
    </row>
    <row r="288" spans="1:11" s="213" customFormat="1">
      <c r="A288" s="255"/>
      <c r="B288" s="254"/>
      <c r="C288" s="251"/>
      <c r="E288" s="210"/>
      <c r="J288" s="210"/>
      <c r="K288" s="210"/>
    </row>
    <row r="289" spans="1:11" s="213" customFormat="1">
      <c r="A289" s="255"/>
      <c r="B289" s="254"/>
      <c r="C289" s="251"/>
      <c r="D289" s="210"/>
      <c r="E289" s="210"/>
      <c r="J289" s="210"/>
      <c r="K289" s="210"/>
    </row>
    <row r="290" spans="1:11" s="213" customFormat="1">
      <c r="A290" s="255"/>
      <c r="B290" s="254"/>
      <c r="C290" s="251"/>
      <c r="D290" s="210"/>
      <c r="E290" s="210"/>
      <c r="J290" s="210"/>
      <c r="K290" s="210"/>
    </row>
    <row r="291" spans="1:11" s="213" customFormat="1">
      <c r="A291" s="255"/>
      <c r="B291" s="254"/>
      <c r="C291" s="251"/>
      <c r="D291" s="210"/>
      <c r="E291" s="210"/>
      <c r="J291" s="210"/>
      <c r="K291" s="210"/>
    </row>
    <row r="292" spans="1:11" s="213" customFormat="1">
      <c r="A292" s="255"/>
      <c r="B292" s="254"/>
      <c r="C292" s="251"/>
      <c r="D292" s="196"/>
      <c r="E292" s="210"/>
      <c r="J292" s="210"/>
      <c r="K292" s="210"/>
    </row>
    <row r="293" spans="1:11" s="213" customFormat="1">
      <c r="A293" s="255"/>
      <c r="B293" s="254"/>
      <c r="C293" s="251"/>
      <c r="D293" s="210"/>
      <c r="E293" s="210"/>
      <c r="J293" s="210"/>
      <c r="K293" s="210"/>
    </row>
    <row r="294" spans="1:11" s="213" customFormat="1" ht="12.75" customHeight="1">
      <c r="A294" s="255"/>
      <c r="B294" s="254"/>
      <c r="C294" s="251"/>
      <c r="D294" s="210"/>
      <c r="E294" s="210"/>
      <c r="F294" s="210"/>
      <c r="G294" s="210"/>
      <c r="H294" s="210"/>
      <c r="I294" s="210"/>
      <c r="J294" s="210"/>
      <c r="K294" s="210"/>
    </row>
    <row r="295" spans="1:11" s="213" customFormat="1" ht="12.75" customHeight="1">
      <c r="A295" s="255"/>
      <c r="B295" s="254"/>
      <c r="C295" s="251"/>
      <c r="D295" s="210"/>
      <c r="E295" s="210"/>
      <c r="F295" s="210"/>
      <c r="G295" s="210"/>
      <c r="H295" s="210"/>
      <c r="I295" s="210"/>
      <c r="J295" s="210"/>
      <c r="K295" s="210"/>
    </row>
    <row r="296" spans="1:11" s="213" customFormat="1" ht="12.75" customHeight="1">
      <c r="A296" s="255"/>
      <c r="B296" s="254"/>
      <c r="C296" s="251"/>
      <c r="E296" s="210"/>
      <c r="J296" s="210"/>
      <c r="K296" s="210"/>
    </row>
    <row r="297" spans="1:11" s="213" customFormat="1" ht="12.75" customHeight="1">
      <c r="A297" s="255"/>
      <c r="B297" s="254"/>
      <c r="C297" s="251"/>
      <c r="E297" s="210"/>
      <c r="J297" s="210"/>
      <c r="K297" s="210"/>
    </row>
    <row r="298" spans="1:11" s="213" customFormat="1" ht="12.75" customHeight="1">
      <c r="A298" s="255"/>
      <c r="B298" s="254"/>
      <c r="C298" s="251"/>
      <c r="E298" s="210"/>
      <c r="J298" s="210"/>
      <c r="K298" s="210"/>
    </row>
    <row r="299" spans="1:11" s="213" customFormat="1" ht="12.75" customHeight="1">
      <c r="A299" s="255"/>
      <c r="B299" s="254"/>
      <c r="C299" s="251"/>
      <c r="E299" s="210"/>
      <c r="J299" s="210"/>
      <c r="K299" s="210"/>
    </row>
    <row r="300" spans="1:11" s="213" customFormat="1" ht="12.75" customHeight="1">
      <c r="A300" s="255"/>
      <c r="B300" s="254"/>
      <c r="C300" s="251"/>
      <c r="E300" s="210"/>
      <c r="J300" s="210"/>
      <c r="K300" s="210"/>
    </row>
    <row r="301" spans="1:11" s="213" customFormat="1" ht="12.75" customHeight="1">
      <c r="A301" s="255"/>
      <c r="B301" s="254"/>
      <c r="C301" s="251"/>
      <c r="D301" s="210"/>
      <c r="E301" s="210"/>
      <c r="F301" s="210"/>
      <c r="G301" s="210"/>
      <c r="H301" s="210"/>
      <c r="I301" s="210"/>
      <c r="J301" s="210"/>
      <c r="K301" s="210"/>
    </row>
    <row r="302" spans="1:11" s="213" customFormat="1" ht="12.75" customHeight="1">
      <c r="A302" s="255"/>
      <c r="B302" s="254"/>
      <c r="C302" s="251"/>
      <c r="D302" s="210"/>
      <c r="E302" s="210"/>
      <c r="F302" s="210"/>
      <c r="G302" s="210"/>
      <c r="H302" s="210"/>
      <c r="I302" s="210"/>
      <c r="J302" s="210"/>
      <c r="K302" s="210"/>
    </row>
    <row r="303" spans="1:11" s="213" customFormat="1">
      <c r="A303" s="255"/>
      <c r="B303" s="254"/>
      <c r="C303" s="251"/>
      <c r="D303" s="210"/>
      <c r="E303" s="210"/>
      <c r="F303" s="210"/>
      <c r="G303" s="210"/>
      <c r="H303" s="210"/>
      <c r="I303" s="210"/>
      <c r="J303" s="210"/>
      <c r="K303" s="210"/>
    </row>
    <row r="304" spans="1:11" s="213" customFormat="1">
      <c r="A304" s="255"/>
      <c r="B304" s="254"/>
      <c r="C304" s="251"/>
      <c r="D304" s="210"/>
      <c r="E304" s="210"/>
      <c r="F304" s="210"/>
      <c r="G304" s="210"/>
      <c r="H304" s="210"/>
      <c r="I304" s="210"/>
      <c r="J304" s="210"/>
      <c r="K304" s="210"/>
    </row>
    <row r="305" spans="1:11" s="213" customFormat="1">
      <c r="A305" s="255"/>
      <c r="B305" s="254"/>
      <c r="C305" s="251"/>
      <c r="D305" s="210"/>
      <c r="E305" s="210"/>
      <c r="J305" s="210"/>
      <c r="K305" s="210"/>
    </row>
    <row r="306" spans="1:11" s="213" customFormat="1">
      <c r="A306" s="255"/>
      <c r="B306" s="254"/>
      <c r="C306" s="251"/>
      <c r="D306" s="210"/>
      <c r="E306" s="210"/>
      <c r="J306" s="210"/>
      <c r="K306" s="210"/>
    </row>
    <row r="307" spans="1:11" s="213" customFormat="1">
      <c r="A307" s="255"/>
      <c r="B307" s="254"/>
      <c r="C307" s="251"/>
      <c r="D307" s="210"/>
      <c r="E307" s="210"/>
      <c r="J307" s="210"/>
      <c r="K307" s="210"/>
    </row>
    <row r="308" spans="1:11" s="213" customFormat="1">
      <c r="A308" s="255"/>
      <c r="B308" s="254"/>
      <c r="C308" s="251"/>
      <c r="D308" s="210"/>
      <c r="E308" s="210"/>
      <c r="F308" s="210"/>
      <c r="G308" s="210"/>
      <c r="H308" s="210"/>
      <c r="I308" s="210"/>
      <c r="J308" s="210"/>
      <c r="K308" s="210"/>
    </row>
    <row r="309" spans="1:11" s="213" customFormat="1">
      <c r="A309" s="255"/>
      <c r="B309" s="254"/>
      <c r="C309" s="251"/>
      <c r="D309" s="210"/>
      <c r="E309" s="210"/>
      <c r="J309" s="210"/>
      <c r="K309" s="210"/>
    </row>
    <row r="310" spans="1:11" s="213" customFormat="1">
      <c r="A310" s="255"/>
      <c r="B310" s="254"/>
      <c r="C310" s="251"/>
      <c r="D310" s="210"/>
      <c r="E310" s="210"/>
      <c r="J310" s="210"/>
      <c r="K310" s="210"/>
    </row>
    <row r="311" spans="1:11" s="213" customFormat="1">
      <c r="A311" s="255"/>
      <c r="B311" s="254"/>
      <c r="C311" s="251"/>
      <c r="D311" s="210"/>
      <c r="E311" s="210"/>
      <c r="J311" s="210"/>
      <c r="K311" s="210"/>
    </row>
    <row r="312" spans="1:11" s="213" customFormat="1">
      <c r="A312" s="255"/>
      <c r="B312" s="254"/>
      <c r="C312" s="251"/>
      <c r="D312" s="210"/>
      <c r="E312" s="210"/>
      <c r="J312" s="210"/>
      <c r="K312" s="210"/>
    </row>
    <row r="313" spans="1:11" s="213" customFormat="1">
      <c r="A313" s="255"/>
      <c r="B313" s="254"/>
      <c r="C313" s="251"/>
      <c r="D313" s="210"/>
      <c r="E313" s="210"/>
      <c r="J313" s="210"/>
      <c r="K313" s="210"/>
    </row>
    <row r="314" spans="1:11" s="213" customFormat="1">
      <c r="A314" s="255"/>
      <c r="B314" s="254"/>
      <c r="C314" s="251"/>
      <c r="D314" s="210"/>
      <c r="E314" s="210"/>
      <c r="J314" s="210"/>
      <c r="K314" s="210"/>
    </row>
    <row r="315" spans="1:11" s="213" customFormat="1">
      <c r="A315" s="255"/>
      <c r="B315" s="254"/>
      <c r="C315" s="251"/>
      <c r="D315" s="210"/>
      <c r="E315" s="210"/>
      <c r="J315" s="210"/>
      <c r="K315" s="210"/>
    </row>
    <row r="316" spans="1:11" s="213" customFormat="1">
      <c r="A316" s="255"/>
      <c r="B316" s="254"/>
      <c r="C316" s="251"/>
      <c r="D316" s="210"/>
      <c r="E316" s="210"/>
      <c r="J316" s="210"/>
      <c r="K316" s="210"/>
    </row>
    <row r="317" spans="1:11" s="213" customFormat="1">
      <c r="A317" s="255"/>
      <c r="B317" s="254"/>
      <c r="C317" s="251"/>
      <c r="D317" s="210"/>
      <c r="E317" s="210"/>
      <c r="J317" s="210"/>
      <c r="K317" s="210"/>
    </row>
    <row r="318" spans="1:11" s="213" customFormat="1">
      <c r="A318" s="255"/>
      <c r="B318" s="254"/>
      <c r="C318" s="251"/>
      <c r="D318" s="210"/>
      <c r="E318" s="210"/>
      <c r="J318" s="210"/>
      <c r="K318" s="210"/>
    </row>
    <row r="319" spans="1:11" s="213" customFormat="1">
      <c r="A319" s="255"/>
      <c r="B319" s="254"/>
      <c r="C319" s="251"/>
      <c r="D319" s="210"/>
      <c r="E319" s="210"/>
      <c r="J319" s="210"/>
      <c r="K319" s="210"/>
    </row>
    <row r="320" spans="1:11" s="213" customFormat="1">
      <c r="A320" s="255"/>
      <c r="B320" s="254"/>
      <c r="C320" s="251"/>
      <c r="D320" s="210"/>
      <c r="E320" s="210"/>
      <c r="J320" s="210"/>
      <c r="K320" s="210"/>
    </row>
    <row r="321" spans="1:11" s="213" customFormat="1">
      <c r="A321" s="255"/>
      <c r="B321" s="254"/>
      <c r="C321" s="251"/>
      <c r="D321" s="210"/>
      <c r="E321" s="210"/>
      <c r="J321" s="210"/>
      <c r="K321" s="210"/>
    </row>
    <row r="322" spans="1:11" s="213" customFormat="1">
      <c r="A322" s="255"/>
      <c r="B322" s="254"/>
      <c r="C322" s="251"/>
      <c r="D322" s="210"/>
      <c r="E322" s="210"/>
      <c r="J322" s="210"/>
      <c r="K322" s="210"/>
    </row>
    <row r="323" spans="1:11" s="213" customFormat="1">
      <c r="A323" s="255"/>
      <c r="B323" s="254"/>
      <c r="C323" s="251"/>
      <c r="D323" s="210"/>
      <c r="E323" s="210"/>
      <c r="J323" s="210"/>
      <c r="K323" s="210"/>
    </row>
    <row r="324" spans="1:11" s="213" customFormat="1">
      <c r="A324" s="255"/>
      <c r="B324" s="254"/>
      <c r="C324" s="251"/>
      <c r="D324" s="210"/>
      <c r="E324" s="210"/>
      <c r="J324" s="210"/>
      <c r="K324" s="210"/>
    </row>
    <row r="325" spans="1:11" s="213" customFormat="1">
      <c r="A325" s="255"/>
      <c r="B325" s="254"/>
      <c r="C325" s="251"/>
      <c r="D325" s="210"/>
      <c r="E325" s="210"/>
      <c r="J325" s="210"/>
      <c r="K325" s="210"/>
    </row>
    <row r="326" spans="1:11" s="213" customFormat="1">
      <c r="A326" s="255"/>
      <c r="B326" s="254"/>
      <c r="C326" s="251"/>
      <c r="D326" s="210"/>
      <c r="E326" s="210"/>
      <c r="J326" s="210"/>
      <c r="K326" s="210"/>
    </row>
    <row r="327" spans="1:11" s="213" customFormat="1">
      <c r="A327" s="255"/>
      <c r="B327" s="254"/>
      <c r="C327" s="251"/>
      <c r="D327" s="210"/>
      <c r="E327" s="210"/>
      <c r="F327" s="210"/>
      <c r="G327" s="210"/>
      <c r="H327" s="210"/>
      <c r="I327" s="210"/>
      <c r="J327" s="210"/>
      <c r="K327" s="210"/>
    </row>
    <row r="328" spans="1:11" s="213" customFormat="1">
      <c r="A328" s="255"/>
      <c r="B328" s="254"/>
      <c r="C328" s="251"/>
      <c r="D328" s="210"/>
      <c r="E328" s="210"/>
      <c r="J328" s="210"/>
      <c r="K328" s="210"/>
    </row>
    <row r="329" spans="1:11" s="213" customFormat="1">
      <c r="A329" s="255"/>
      <c r="B329" s="254"/>
      <c r="C329" s="251"/>
      <c r="D329" s="210"/>
      <c r="E329" s="210"/>
      <c r="J329" s="210"/>
      <c r="K329" s="210"/>
    </row>
    <row r="330" spans="1:11" s="213" customFormat="1">
      <c r="A330" s="255"/>
      <c r="B330" s="254"/>
      <c r="C330" s="251"/>
      <c r="D330" s="210"/>
      <c r="E330" s="210"/>
      <c r="J330" s="210"/>
      <c r="K330" s="210"/>
    </row>
    <row r="331" spans="1:11" s="213" customFormat="1">
      <c r="A331" s="255"/>
      <c r="B331" s="254"/>
      <c r="C331" s="251"/>
      <c r="D331" s="210"/>
      <c r="E331" s="210"/>
      <c r="J331" s="210"/>
      <c r="K331" s="210"/>
    </row>
    <row r="332" spans="1:11" s="213" customFormat="1">
      <c r="A332" s="255"/>
      <c r="B332" s="254"/>
      <c r="C332" s="251"/>
      <c r="D332" s="210"/>
      <c r="E332" s="210"/>
      <c r="J332" s="210"/>
      <c r="K332" s="210"/>
    </row>
    <row r="333" spans="1:11" s="213" customFormat="1">
      <c r="A333" s="255"/>
      <c r="B333" s="254"/>
      <c r="C333" s="251"/>
      <c r="D333" s="210"/>
      <c r="E333" s="210"/>
      <c r="J333" s="210"/>
      <c r="K333" s="210"/>
    </row>
    <row r="334" spans="1:11" s="213" customFormat="1">
      <c r="A334" s="255"/>
      <c r="B334" s="254"/>
      <c r="C334" s="251"/>
      <c r="D334" s="210"/>
      <c r="E334" s="210"/>
      <c r="J334" s="210"/>
      <c r="K334" s="210"/>
    </row>
    <row r="335" spans="1:11" s="213" customFormat="1">
      <c r="A335" s="255"/>
      <c r="B335" s="254"/>
      <c r="C335" s="251"/>
      <c r="D335" s="210"/>
      <c r="E335" s="210"/>
      <c r="J335" s="210"/>
      <c r="K335" s="210"/>
    </row>
    <row r="336" spans="1:11" s="213" customFormat="1">
      <c r="A336" s="255"/>
      <c r="B336" s="254"/>
      <c r="C336" s="251"/>
      <c r="D336" s="210"/>
      <c r="E336" s="210"/>
      <c r="J336" s="210"/>
      <c r="K336" s="210"/>
    </row>
    <row r="337" spans="1:11" s="213" customFormat="1">
      <c r="A337" s="255"/>
      <c r="B337" s="254"/>
      <c r="C337" s="251"/>
      <c r="D337" s="210"/>
      <c r="E337" s="210"/>
      <c r="J337" s="210"/>
      <c r="K337" s="210"/>
    </row>
    <row r="338" spans="1:11" s="213" customFormat="1">
      <c r="A338" s="255"/>
      <c r="B338" s="254"/>
      <c r="C338" s="251"/>
      <c r="D338" s="210"/>
      <c r="E338" s="210"/>
      <c r="J338" s="210"/>
      <c r="K338" s="210"/>
    </row>
    <row r="339" spans="1:11" s="213" customFormat="1">
      <c r="A339" s="255"/>
      <c r="B339" s="254"/>
      <c r="C339" s="251"/>
      <c r="D339" s="210"/>
      <c r="E339" s="210"/>
      <c r="J339" s="210"/>
      <c r="K339" s="210"/>
    </row>
    <row r="340" spans="1:11" s="213" customFormat="1">
      <c r="A340" s="255"/>
      <c r="B340" s="254"/>
      <c r="C340" s="251"/>
      <c r="D340" s="210"/>
      <c r="E340" s="210"/>
      <c r="J340" s="210"/>
      <c r="K340" s="210"/>
    </row>
    <row r="341" spans="1:11" s="213" customFormat="1">
      <c r="A341" s="255"/>
      <c r="B341" s="254"/>
      <c r="C341" s="251"/>
      <c r="D341" s="210"/>
      <c r="E341" s="210"/>
      <c r="J341" s="210"/>
      <c r="K341" s="210"/>
    </row>
    <row r="342" spans="1:11" s="213" customFormat="1">
      <c r="A342" s="255"/>
      <c r="B342" s="254"/>
      <c r="C342" s="251"/>
      <c r="D342" s="210"/>
      <c r="E342" s="210"/>
      <c r="J342" s="210"/>
      <c r="K342" s="210"/>
    </row>
    <row r="343" spans="1:11" s="213" customFormat="1">
      <c r="A343" s="255"/>
      <c r="B343" s="254"/>
      <c r="C343" s="251"/>
      <c r="D343" s="210"/>
      <c r="E343" s="210"/>
      <c r="J343" s="210"/>
      <c r="K343" s="210"/>
    </row>
    <row r="344" spans="1:11" s="213" customFormat="1">
      <c r="A344" s="255"/>
      <c r="B344" s="254"/>
      <c r="C344" s="251"/>
      <c r="D344" s="210"/>
      <c r="E344" s="210"/>
      <c r="J344" s="210"/>
      <c r="K344" s="210"/>
    </row>
    <row r="345" spans="1:11" s="213" customFormat="1">
      <c r="A345" s="255"/>
      <c r="B345" s="254"/>
      <c r="C345" s="251"/>
      <c r="D345" s="210"/>
      <c r="E345" s="210"/>
      <c r="J345" s="210"/>
      <c r="K345" s="210"/>
    </row>
    <row r="346" spans="1:11" s="213" customFormat="1">
      <c r="A346" s="255"/>
      <c r="B346" s="254"/>
      <c r="C346" s="251"/>
      <c r="D346" s="210"/>
      <c r="E346" s="210"/>
      <c r="J346" s="210"/>
      <c r="K346" s="210"/>
    </row>
    <row r="347" spans="1:11" s="213" customFormat="1">
      <c r="A347" s="255"/>
      <c r="B347" s="254"/>
      <c r="C347" s="251"/>
      <c r="D347" s="210"/>
      <c r="E347" s="210"/>
      <c r="J347" s="210"/>
      <c r="K347" s="210"/>
    </row>
    <row r="348" spans="1:11" s="213" customFormat="1">
      <c r="A348" s="255"/>
      <c r="B348" s="254"/>
      <c r="C348" s="251"/>
      <c r="D348" s="210"/>
      <c r="E348" s="210"/>
      <c r="J348" s="210"/>
      <c r="K348" s="210"/>
    </row>
    <row r="349" spans="1:11" s="213" customFormat="1" ht="12.75" customHeight="1">
      <c r="A349" s="255"/>
      <c r="B349" s="254"/>
      <c r="C349" s="251"/>
      <c r="D349" s="210"/>
      <c r="E349" s="210"/>
      <c r="J349" s="210"/>
      <c r="K349" s="210"/>
    </row>
    <row r="350" spans="1:11" s="213" customFormat="1" ht="12.75" customHeight="1">
      <c r="A350" s="255"/>
      <c r="B350" s="254"/>
      <c r="C350" s="251"/>
      <c r="D350" s="210"/>
      <c r="E350" s="210"/>
      <c r="J350" s="210"/>
      <c r="K350" s="210"/>
    </row>
    <row r="351" spans="1:11" s="213" customFormat="1" ht="12.75" customHeight="1">
      <c r="A351" s="255"/>
      <c r="B351" s="254"/>
      <c r="C351" s="251"/>
      <c r="D351" s="210"/>
      <c r="E351" s="210"/>
      <c r="J351" s="210"/>
      <c r="K351" s="210"/>
    </row>
    <row r="352" spans="1:11" s="213" customFormat="1" ht="12.75" customHeight="1">
      <c r="A352" s="255"/>
      <c r="B352" s="254"/>
      <c r="C352" s="251"/>
      <c r="D352" s="210"/>
      <c r="E352" s="210"/>
      <c r="J352" s="210"/>
      <c r="K352" s="210"/>
    </row>
    <row r="353" spans="1:11" s="213" customFormat="1" ht="12.75" customHeight="1">
      <c r="A353" s="255"/>
      <c r="B353" s="254"/>
      <c r="C353" s="251"/>
      <c r="D353" s="210"/>
      <c r="E353" s="210"/>
      <c r="J353" s="210"/>
      <c r="K353" s="210"/>
    </row>
    <row r="354" spans="1:11" s="213" customFormat="1" ht="12.75" customHeight="1">
      <c r="A354" s="255"/>
      <c r="B354" s="254"/>
      <c r="C354" s="251"/>
      <c r="D354" s="210"/>
      <c r="E354" s="210"/>
      <c r="J354" s="210"/>
      <c r="K354" s="210"/>
    </row>
    <row r="355" spans="1:11" s="213" customFormat="1" ht="12.75" customHeight="1">
      <c r="A355" s="255"/>
      <c r="B355" s="254"/>
      <c r="C355" s="251"/>
      <c r="D355" s="210"/>
      <c r="E355" s="210"/>
      <c r="J355" s="210"/>
      <c r="K355" s="210"/>
    </row>
    <row r="356" spans="1:11" s="213" customFormat="1" ht="12.75" customHeight="1">
      <c r="A356" s="255"/>
      <c r="B356" s="254"/>
      <c r="C356" s="251"/>
      <c r="D356" s="210"/>
      <c r="E356" s="210"/>
      <c r="J356" s="210"/>
      <c r="K356" s="210"/>
    </row>
    <row r="357" spans="1:11" s="213" customFormat="1">
      <c r="A357" s="255"/>
      <c r="B357" s="254"/>
      <c r="C357" s="251"/>
      <c r="D357" s="210"/>
      <c r="E357" s="210"/>
      <c r="J357" s="210"/>
      <c r="K357" s="210"/>
    </row>
    <row r="358" spans="1:11" s="213" customFormat="1">
      <c r="A358" s="255"/>
      <c r="B358" s="254"/>
      <c r="C358" s="251"/>
      <c r="D358" s="210"/>
      <c r="E358" s="210"/>
      <c r="J358" s="210"/>
      <c r="K358" s="210"/>
    </row>
    <row r="359" spans="1:11" s="213" customFormat="1">
      <c r="A359" s="255"/>
      <c r="B359" s="254"/>
      <c r="C359" s="251"/>
      <c r="D359" s="210"/>
      <c r="E359" s="210"/>
      <c r="J359" s="210"/>
      <c r="K359" s="210"/>
    </row>
    <row r="360" spans="1:11" s="213" customFormat="1">
      <c r="A360" s="255"/>
      <c r="B360" s="254"/>
      <c r="C360" s="251"/>
      <c r="D360" s="210"/>
      <c r="E360" s="210"/>
      <c r="J360" s="210"/>
      <c r="K360" s="210"/>
    </row>
    <row r="361" spans="1:11" s="213" customFormat="1">
      <c r="A361" s="255"/>
      <c r="B361" s="254"/>
      <c r="C361" s="251"/>
      <c r="D361" s="210"/>
      <c r="E361" s="210"/>
      <c r="J361" s="210"/>
      <c r="K361" s="210"/>
    </row>
    <row r="362" spans="1:11" s="213" customFormat="1">
      <c r="A362" s="255"/>
      <c r="B362" s="254"/>
      <c r="C362" s="251"/>
      <c r="D362" s="210"/>
      <c r="E362" s="210"/>
      <c r="F362" s="210"/>
      <c r="G362" s="210"/>
      <c r="H362" s="210"/>
      <c r="I362" s="210"/>
      <c r="J362" s="210"/>
      <c r="K362" s="210"/>
    </row>
    <row r="363" spans="1:11" s="213" customFormat="1">
      <c r="A363" s="255"/>
      <c r="B363" s="254"/>
      <c r="C363" s="251"/>
      <c r="D363" s="210"/>
      <c r="E363" s="210"/>
      <c r="F363" s="210"/>
      <c r="G363" s="210"/>
      <c r="H363" s="210"/>
      <c r="I363" s="210"/>
      <c r="J363" s="210"/>
      <c r="K363" s="210"/>
    </row>
    <row r="364" spans="1:11" s="213" customFormat="1">
      <c r="A364" s="255"/>
      <c r="B364" s="254"/>
      <c r="C364" s="251"/>
      <c r="D364" s="210"/>
      <c r="E364" s="210"/>
      <c r="F364" s="210"/>
      <c r="G364" s="210"/>
      <c r="H364" s="210"/>
      <c r="I364" s="210"/>
      <c r="J364" s="210"/>
      <c r="K364" s="210"/>
    </row>
    <row r="365" spans="1:11" s="213" customFormat="1">
      <c r="A365" s="255"/>
      <c r="B365" s="254"/>
      <c r="C365" s="251"/>
      <c r="D365" s="210"/>
      <c r="E365" s="210"/>
      <c r="J365" s="210"/>
      <c r="K365" s="210"/>
    </row>
    <row r="366" spans="1:11" s="213" customFormat="1">
      <c r="A366" s="255"/>
      <c r="B366" s="254"/>
      <c r="C366" s="251"/>
      <c r="D366" s="210"/>
      <c r="E366" s="210"/>
      <c r="J366" s="210"/>
      <c r="K366" s="210"/>
    </row>
    <row r="367" spans="1:11" s="213" customFormat="1">
      <c r="A367" s="255"/>
      <c r="B367" s="254"/>
      <c r="C367" s="251"/>
      <c r="D367" s="210"/>
      <c r="E367" s="210"/>
      <c r="J367" s="210"/>
      <c r="K367" s="210"/>
    </row>
    <row r="368" spans="1:11" s="213" customFormat="1">
      <c r="A368" s="255"/>
      <c r="B368" s="254"/>
      <c r="C368" s="251"/>
      <c r="D368" s="210"/>
      <c r="E368" s="210"/>
      <c r="J368" s="210"/>
      <c r="K368" s="210"/>
    </row>
    <row r="369" spans="1:11" s="213" customFormat="1">
      <c r="A369" s="255"/>
      <c r="B369" s="254"/>
      <c r="C369" s="251"/>
      <c r="D369" s="210"/>
      <c r="E369" s="210"/>
      <c r="J369" s="210"/>
      <c r="K369" s="210"/>
    </row>
    <row r="370" spans="1:11" s="213" customFormat="1">
      <c r="A370" s="255"/>
      <c r="B370" s="254"/>
      <c r="C370" s="251"/>
      <c r="D370" s="210"/>
      <c r="E370" s="210"/>
      <c r="J370" s="210"/>
      <c r="K370" s="210"/>
    </row>
    <row r="371" spans="1:11" s="213" customFormat="1">
      <c r="A371" s="255"/>
      <c r="B371" s="254"/>
      <c r="C371" s="251"/>
      <c r="D371" s="210"/>
      <c r="E371" s="210"/>
      <c r="F371" s="210"/>
      <c r="G371" s="210"/>
      <c r="H371" s="210"/>
      <c r="I371" s="210"/>
      <c r="J371" s="210"/>
      <c r="K371" s="210"/>
    </row>
    <row r="372" spans="1:11" s="213" customFormat="1">
      <c r="A372" s="255"/>
      <c r="B372" s="254"/>
      <c r="C372" s="251"/>
      <c r="D372" s="210"/>
      <c r="E372" s="210"/>
      <c r="F372" s="210"/>
      <c r="G372" s="210"/>
      <c r="H372" s="210"/>
      <c r="I372" s="210"/>
      <c r="J372" s="210"/>
      <c r="K372" s="210"/>
    </row>
    <row r="373" spans="1:11" s="213" customFormat="1">
      <c r="A373" s="255"/>
      <c r="B373" s="254"/>
      <c r="C373" s="251"/>
      <c r="D373" s="210"/>
      <c r="E373" s="210"/>
      <c r="J373" s="210"/>
      <c r="K373" s="210"/>
    </row>
    <row r="374" spans="1:11" s="213" customFormat="1">
      <c r="A374" s="255"/>
      <c r="B374" s="254"/>
      <c r="C374" s="251"/>
      <c r="D374" s="210"/>
      <c r="E374" s="210"/>
      <c r="J374" s="210"/>
      <c r="K374" s="210"/>
    </row>
    <row r="375" spans="1:11" s="213" customFormat="1">
      <c r="A375" s="255"/>
      <c r="B375" s="254"/>
      <c r="C375" s="251"/>
      <c r="D375" s="210"/>
      <c r="E375" s="210"/>
      <c r="J375" s="210"/>
      <c r="K375" s="210"/>
    </row>
    <row r="376" spans="1:11" s="213" customFormat="1">
      <c r="A376" s="255"/>
      <c r="B376" s="254"/>
      <c r="C376" s="251"/>
      <c r="D376" s="210"/>
      <c r="E376" s="210"/>
      <c r="J376" s="210"/>
      <c r="K376" s="210"/>
    </row>
    <row r="377" spans="1:11" s="213" customFormat="1">
      <c r="A377" s="255"/>
      <c r="B377" s="254"/>
      <c r="C377" s="251"/>
      <c r="D377" s="210"/>
      <c r="E377" s="210"/>
      <c r="J377" s="210"/>
      <c r="K377" s="210"/>
    </row>
    <row r="378" spans="1:11" s="213" customFormat="1">
      <c r="A378" s="255"/>
      <c r="B378" s="254"/>
      <c r="C378" s="251"/>
      <c r="D378" s="210"/>
      <c r="E378" s="210"/>
      <c r="J378" s="210"/>
      <c r="K378" s="210"/>
    </row>
    <row r="379" spans="1:11" s="213" customFormat="1">
      <c r="A379" s="255"/>
      <c r="B379" s="254"/>
      <c r="C379" s="251"/>
      <c r="D379" s="210"/>
      <c r="E379" s="210"/>
      <c r="J379" s="210"/>
      <c r="K379" s="210"/>
    </row>
    <row r="380" spans="1:11" s="213" customFormat="1">
      <c r="A380" s="255"/>
      <c r="B380" s="254"/>
      <c r="C380" s="251"/>
      <c r="D380" s="210"/>
      <c r="E380" s="210"/>
      <c r="J380" s="210"/>
      <c r="K380" s="210"/>
    </row>
    <row r="381" spans="1:11" s="213" customFormat="1">
      <c r="A381" s="255"/>
      <c r="B381" s="254"/>
      <c r="C381" s="251"/>
      <c r="D381" s="210"/>
      <c r="E381" s="210"/>
      <c r="J381" s="210"/>
      <c r="K381" s="210"/>
    </row>
    <row r="382" spans="1:11" s="213" customFormat="1">
      <c r="A382" s="255"/>
      <c r="B382" s="254"/>
      <c r="C382" s="251"/>
      <c r="D382" s="210"/>
      <c r="E382" s="210"/>
      <c r="J382" s="210"/>
      <c r="K382" s="210"/>
    </row>
    <row r="383" spans="1:11" s="213" customFormat="1">
      <c r="A383" s="255"/>
      <c r="B383" s="254"/>
      <c r="C383" s="251"/>
      <c r="D383" s="210"/>
      <c r="E383" s="210"/>
      <c r="J383" s="210"/>
      <c r="K383" s="210"/>
    </row>
    <row r="384" spans="1:11" s="213" customFormat="1">
      <c r="A384" s="255"/>
      <c r="B384" s="254"/>
      <c r="C384" s="251"/>
      <c r="D384" s="210"/>
      <c r="E384" s="210"/>
      <c r="J384" s="210"/>
      <c r="K384" s="210"/>
    </row>
    <row r="385" spans="1:11" s="213" customFormat="1">
      <c r="A385" s="255"/>
      <c r="B385" s="254"/>
      <c r="C385" s="251"/>
      <c r="D385" s="210"/>
      <c r="E385" s="210"/>
      <c r="J385" s="210"/>
      <c r="K385" s="210"/>
    </row>
    <row r="386" spans="1:11" s="213" customFormat="1">
      <c r="A386" s="255"/>
      <c r="B386" s="254"/>
      <c r="C386" s="251"/>
      <c r="D386" s="210"/>
      <c r="E386" s="210"/>
      <c r="J386" s="210"/>
      <c r="K386" s="210"/>
    </row>
    <row r="387" spans="1:11" s="213" customFormat="1">
      <c r="A387" s="255"/>
      <c r="B387" s="254"/>
      <c r="C387" s="251"/>
      <c r="D387" s="210"/>
      <c r="E387" s="210"/>
      <c r="J387" s="210"/>
      <c r="K387" s="210"/>
    </row>
    <row r="388" spans="1:11" s="213" customFormat="1">
      <c r="A388" s="255"/>
      <c r="B388" s="254"/>
      <c r="C388" s="251"/>
      <c r="D388" s="210"/>
      <c r="E388" s="210"/>
      <c r="J388" s="210"/>
      <c r="K388" s="210"/>
    </row>
    <row r="389" spans="1:11" s="213" customFormat="1">
      <c r="A389" s="255"/>
      <c r="B389" s="254"/>
      <c r="C389" s="251"/>
      <c r="D389" s="210"/>
      <c r="E389" s="210"/>
      <c r="J389" s="210"/>
      <c r="K389" s="210"/>
    </row>
    <row r="390" spans="1:11" s="213" customFormat="1">
      <c r="A390" s="255"/>
      <c r="B390" s="254"/>
      <c r="C390" s="251"/>
      <c r="D390" s="210"/>
      <c r="E390" s="210"/>
      <c r="J390" s="210"/>
      <c r="K390" s="210"/>
    </row>
    <row r="391" spans="1:11" s="213" customFormat="1">
      <c r="A391" s="255"/>
      <c r="B391" s="254"/>
      <c r="C391" s="251"/>
      <c r="D391" s="210"/>
      <c r="E391" s="210"/>
      <c r="J391" s="210"/>
      <c r="K391" s="210"/>
    </row>
    <row r="392" spans="1:11" s="213" customFormat="1">
      <c r="A392" s="255"/>
      <c r="B392" s="254"/>
      <c r="C392" s="251"/>
      <c r="D392" s="210"/>
      <c r="E392" s="210"/>
      <c r="J392" s="210"/>
      <c r="K392" s="210"/>
    </row>
    <row r="393" spans="1:11" s="213" customFormat="1">
      <c r="A393" s="255"/>
      <c r="B393" s="254"/>
      <c r="C393" s="251"/>
      <c r="D393" s="210"/>
      <c r="E393" s="210"/>
      <c r="J393" s="210"/>
      <c r="K393" s="210"/>
    </row>
    <row r="394" spans="1:11" s="213" customFormat="1">
      <c r="A394" s="255"/>
      <c r="B394" s="254"/>
      <c r="C394" s="251"/>
      <c r="D394" s="210"/>
      <c r="E394" s="210"/>
      <c r="J394" s="210"/>
      <c r="K394" s="210"/>
    </row>
    <row r="395" spans="1:11" s="213" customFormat="1">
      <c r="A395" s="255"/>
      <c r="B395" s="254"/>
      <c r="C395" s="251"/>
      <c r="D395" s="210"/>
      <c r="E395" s="210"/>
      <c r="J395" s="210"/>
      <c r="K395" s="210"/>
    </row>
    <row r="396" spans="1:11" s="213" customFormat="1">
      <c r="A396" s="255"/>
      <c r="B396" s="254"/>
      <c r="C396" s="251"/>
      <c r="D396" s="210"/>
      <c r="E396" s="210"/>
      <c r="J396" s="210"/>
      <c r="K396" s="210"/>
    </row>
    <row r="397" spans="1:11" s="213" customFormat="1">
      <c r="A397" s="255"/>
      <c r="B397" s="254"/>
      <c r="C397" s="251"/>
      <c r="D397" s="210"/>
      <c r="E397" s="210"/>
      <c r="J397" s="210"/>
      <c r="K397" s="210"/>
    </row>
    <row r="398" spans="1:11" s="213" customFormat="1">
      <c r="A398" s="255"/>
      <c r="B398" s="254"/>
      <c r="C398" s="251"/>
      <c r="D398" s="210"/>
      <c r="E398" s="210"/>
      <c r="J398" s="210"/>
      <c r="K398" s="210"/>
    </row>
    <row r="399" spans="1:11" s="213" customFormat="1">
      <c r="A399" s="255"/>
      <c r="B399" s="254"/>
      <c r="C399" s="251"/>
      <c r="D399" s="210"/>
      <c r="E399" s="210"/>
      <c r="J399" s="210"/>
      <c r="K399" s="210"/>
    </row>
    <row r="400" spans="1:11" s="213" customFormat="1">
      <c r="A400" s="255"/>
      <c r="B400" s="254"/>
      <c r="C400" s="251"/>
      <c r="D400" s="210"/>
      <c r="E400" s="210"/>
      <c r="J400" s="210"/>
      <c r="K400" s="210"/>
    </row>
    <row r="401" spans="1:11" s="213" customFormat="1">
      <c r="A401" s="255"/>
      <c r="B401" s="254"/>
      <c r="C401" s="251"/>
      <c r="D401" s="210"/>
      <c r="E401" s="210"/>
      <c r="J401" s="210"/>
      <c r="K401" s="210"/>
    </row>
    <row r="402" spans="1:11" s="213" customFormat="1">
      <c r="A402" s="255"/>
      <c r="B402" s="254"/>
      <c r="C402" s="251"/>
      <c r="D402" s="210"/>
      <c r="E402" s="210"/>
      <c r="J402" s="210"/>
      <c r="K402" s="210"/>
    </row>
    <row r="403" spans="1:11" s="213" customFormat="1">
      <c r="A403" s="255"/>
      <c r="B403" s="254"/>
      <c r="C403" s="251"/>
      <c r="D403" s="210"/>
      <c r="E403" s="210"/>
      <c r="J403" s="210"/>
      <c r="K403" s="210"/>
    </row>
    <row r="404" spans="1:11" s="213" customFormat="1" ht="12.75" customHeight="1">
      <c r="A404" s="255"/>
      <c r="B404" s="254"/>
      <c r="C404" s="251"/>
      <c r="D404" s="210"/>
      <c r="E404" s="210"/>
      <c r="J404" s="210"/>
      <c r="K404" s="210"/>
    </row>
    <row r="405" spans="1:11" s="213" customFormat="1" ht="12.75" customHeight="1">
      <c r="A405" s="255"/>
      <c r="B405" s="254"/>
      <c r="C405" s="251"/>
      <c r="D405" s="210"/>
      <c r="E405" s="210"/>
      <c r="J405" s="210"/>
      <c r="K405" s="210"/>
    </row>
    <row r="406" spans="1:11" s="213" customFormat="1" ht="12.75" customHeight="1">
      <c r="A406" s="255"/>
      <c r="B406" s="254"/>
      <c r="C406" s="251"/>
      <c r="D406" s="210"/>
      <c r="E406" s="210"/>
      <c r="J406" s="210"/>
      <c r="K406" s="210"/>
    </row>
    <row r="407" spans="1:11" s="213" customFormat="1" ht="12.75" customHeight="1">
      <c r="A407" s="255"/>
      <c r="B407" s="254"/>
      <c r="C407" s="251"/>
      <c r="D407" s="210"/>
      <c r="E407" s="210"/>
      <c r="J407" s="210"/>
      <c r="K407" s="210"/>
    </row>
    <row r="408" spans="1:11" s="213" customFormat="1" ht="12.75" customHeight="1">
      <c r="A408" s="255"/>
      <c r="B408" s="254"/>
      <c r="C408" s="251"/>
      <c r="D408" s="210"/>
      <c r="E408" s="210"/>
      <c r="J408" s="210"/>
      <c r="K408" s="210"/>
    </row>
    <row r="409" spans="1:11" s="213" customFormat="1" ht="12.75" customHeight="1">
      <c r="A409" s="255"/>
      <c r="B409" s="254"/>
      <c r="C409" s="251"/>
      <c r="D409" s="210"/>
      <c r="E409" s="210"/>
      <c r="J409" s="210"/>
      <c r="K409" s="210"/>
    </row>
    <row r="410" spans="1:11" s="213" customFormat="1" ht="12.75" customHeight="1">
      <c r="A410" s="255"/>
      <c r="B410" s="254"/>
      <c r="C410" s="251"/>
      <c r="D410" s="210"/>
      <c r="E410" s="210"/>
      <c r="J410" s="210"/>
      <c r="K410" s="210"/>
    </row>
    <row r="411" spans="1:11" s="213" customFormat="1" ht="12.75" customHeight="1">
      <c r="A411" s="255"/>
      <c r="B411" s="254"/>
      <c r="C411" s="251"/>
      <c r="D411" s="210"/>
      <c r="E411" s="210"/>
      <c r="J411" s="210"/>
      <c r="K411" s="210"/>
    </row>
    <row r="412" spans="1:11" s="213" customFormat="1" ht="12.75" customHeight="1">
      <c r="A412" s="255"/>
      <c r="B412" s="254"/>
      <c r="C412" s="251"/>
      <c r="D412" s="210"/>
      <c r="E412" s="210"/>
      <c r="J412" s="210"/>
      <c r="K412" s="210"/>
    </row>
    <row r="413" spans="1:11" s="213" customFormat="1">
      <c r="A413" s="255"/>
      <c r="B413" s="254"/>
      <c r="C413" s="251"/>
      <c r="D413" s="210"/>
      <c r="E413" s="210"/>
      <c r="J413" s="210"/>
      <c r="K413" s="210"/>
    </row>
    <row r="414" spans="1:11" s="213" customFormat="1">
      <c r="A414" s="255"/>
      <c r="B414" s="254"/>
      <c r="C414" s="251"/>
      <c r="D414" s="210"/>
      <c r="E414" s="210"/>
      <c r="J414" s="210"/>
      <c r="K414" s="210"/>
    </row>
    <row r="415" spans="1:11" s="213" customFormat="1">
      <c r="A415" s="255"/>
      <c r="B415" s="254"/>
      <c r="C415" s="251"/>
      <c r="D415" s="210"/>
      <c r="E415" s="210"/>
      <c r="J415" s="210"/>
      <c r="K415" s="210"/>
    </row>
    <row r="416" spans="1:11" s="213" customFormat="1">
      <c r="A416" s="255"/>
      <c r="B416" s="254"/>
      <c r="C416" s="251"/>
      <c r="D416" s="210"/>
      <c r="E416" s="210"/>
      <c r="J416" s="210"/>
      <c r="K416" s="210"/>
    </row>
    <row r="417" spans="1:11" s="213" customFormat="1">
      <c r="A417" s="255"/>
      <c r="B417" s="254"/>
      <c r="C417" s="251"/>
      <c r="D417" s="210"/>
      <c r="E417" s="210"/>
      <c r="J417" s="210"/>
      <c r="K417" s="210"/>
    </row>
    <row r="418" spans="1:11" s="213" customFormat="1">
      <c r="A418" s="255"/>
      <c r="B418" s="254"/>
      <c r="C418" s="251"/>
      <c r="D418" s="210"/>
      <c r="E418" s="210"/>
      <c r="J418" s="210"/>
      <c r="K418" s="210"/>
    </row>
    <row r="419" spans="1:11" s="213" customFormat="1">
      <c r="A419" s="255"/>
      <c r="B419" s="254"/>
      <c r="C419" s="251"/>
      <c r="D419" s="210"/>
      <c r="E419" s="210"/>
      <c r="J419" s="210"/>
      <c r="K419" s="210"/>
    </row>
    <row r="420" spans="1:11" s="213" customFormat="1">
      <c r="A420" s="255"/>
      <c r="B420" s="254"/>
      <c r="C420" s="251"/>
      <c r="D420" s="210"/>
      <c r="E420" s="210"/>
      <c r="J420" s="210"/>
      <c r="K420" s="210"/>
    </row>
    <row r="421" spans="1:11" s="213" customFormat="1">
      <c r="A421" s="255"/>
      <c r="B421" s="254"/>
      <c r="C421" s="251"/>
      <c r="D421" s="210"/>
      <c r="E421" s="210"/>
      <c r="J421" s="210"/>
      <c r="K421" s="210"/>
    </row>
    <row r="422" spans="1:11" s="213" customFormat="1">
      <c r="A422" s="255"/>
      <c r="B422" s="254"/>
      <c r="C422" s="251"/>
      <c r="D422" s="210"/>
      <c r="E422" s="210"/>
      <c r="J422" s="210"/>
      <c r="K422" s="210"/>
    </row>
    <row r="423" spans="1:11" s="213" customFormat="1">
      <c r="A423" s="255"/>
      <c r="B423" s="254"/>
      <c r="C423" s="251"/>
      <c r="D423" s="210"/>
      <c r="E423" s="210"/>
      <c r="J423" s="210"/>
      <c r="K423" s="210"/>
    </row>
    <row r="424" spans="1:11" s="213" customFormat="1">
      <c r="A424" s="255"/>
      <c r="B424" s="254"/>
      <c r="C424" s="251"/>
      <c r="D424" s="210"/>
      <c r="E424" s="210"/>
      <c r="J424" s="210"/>
      <c r="K424" s="210"/>
    </row>
    <row r="425" spans="1:11" s="213" customFormat="1">
      <c r="A425" s="255"/>
      <c r="B425" s="254"/>
      <c r="C425" s="251"/>
      <c r="D425" s="210"/>
      <c r="E425" s="210"/>
      <c r="J425" s="210"/>
      <c r="K425" s="210"/>
    </row>
    <row r="426" spans="1:11" s="213" customFormat="1">
      <c r="A426" s="255"/>
      <c r="B426" s="254"/>
      <c r="C426" s="251"/>
      <c r="D426" s="210"/>
      <c r="E426" s="210"/>
      <c r="J426" s="210"/>
      <c r="K426" s="210"/>
    </row>
    <row r="427" spans="1:11" s="213" customFormat="1">
      <c r="A427" s="255"/>
      <c r="B427" s="254"/>
      <c r="C427" s="251"/>
      <c r="D427" s="210"/>
      <c r="E427" s="210"/>
      <c r="J427" s="210"/>
      <c r="K427" s="210"/>
    </row>
    <row r="428" spans="1:11" s="213" customFormat="1">
      <c r="A428" s="255"/>
      <c r="B428" s="254"/>
      <c r="C428" s="251"/>
      <c r="D428" s="210"/>
      <c r="E428" s="210"/>
      <c r="J428" s="210"/>
      <c r="K428" s="210"/>
    </row>
    <row r="429" spans="1:11" s="213" customFormat="1">
      <c r="A429" s="255"/>
      <c r="B429" s="254"/>
      <c r="C429" s="251"/>
      <c r="D429" s="210"/>
      <c r="E429" s="210"/>
      <c r="J429" s="210"/>
      <c r="K429" s="210"/>
    </row>
    <row r="430" spans="1:11" s="213" customFormat="1">
      <c r="A430" s="255"/>
      <c r="B430" s="254"/>
      <c r="C430" s="251"/>
      <c r="D430" s="210"/>
      <c r="E430" s="210"/>
      <c r="J430" s="210"/>
      <c r="K430" s="210"/>
    </row>
    <row r="431" spans="1:11" s="213" customFormat="1">
      <c r="A431" s="255"/>
      <c r="B431" s="254"/>
      <c r="C431" s="251"/>
      <c r="D431" s="210"/>
      <c r="E431" s="210"/>
      <c r="J431" s="210"/>
      <c r="K431" s="210"/>
    </row>
    <row r="432" spans="1:11" s="213" customFormat="1">
      <c r="A432" s="255"/>
      <c r="B432" s="254"/>
      <c r="C432" s="251"/>
      <c r="D432" s="210"/>
      <c r="E432" s="210"/>
      <c r="J432" s="210"/>
      <c r="K432" s="210"/>
    </row>
    <row r="433" spans="1:11" s="213" customFormat="1">
      <c r="A433" s="255"/>
      <c r="B433" s="254"/>
      <c r="C433" s="251"/>
      <c r="D433" s="210"/>
      <c r="E433" s="210"/>
      <c r="J433" s="210"/>
      <c r="K433" s="210"/>
    </row>
    <row r="434" spans="1:11" s="213" customFormat="1">
      <c r="A434" s="255"/>
      <c r="B434" s="254"/>
      <c r="C434" s="251"/>
      <c r="D434" s="210"/>
      <c r="E434" s="210"/>
      <c r="J434" s="210"/>
      <c r="K434" s="210"/>
    </row>
    <row r="435" spans="1:11" s="213" customFormat="1">
      <c r="A435" s="255"/>
      <c r="B435" s="254"/>
      <c r="C435" s="251"/>
      <c r="D435" s="210"/>
      <c r="E435" s="210"/>
      <c r="J435" s="210"/>
      <c r="K435" s="210"/>
    </row>
    <row r="436" spans="1:11" s="213" customFormat="1">
      <c r="A436" s="255"/>
      <c r="B436" s="254"/>
      <c r="C436" s="251"/>
      <c r="D436" s="210"/>
      <c r="E436" s="210"/>
      <c r="J436" s="210"/>
      <c r="K436" s="210"/>
    </row>
    <row r="437" spans="1:11" s="213" customFormat="1">
      <c r="A437" s="255"/>
      <c r="B437" s="254"/>
      <c r="C437" s="251"/>
      <c r="D437" s="210"/>
      <c r="E437" s="210"/>
      <c r="J437" s="210"/>
      <c r="K437" s="210"/>
    </row>
    <row r="438" spans="1:11" s="213" customFormat="1">
      <c r="A438" s="255"/>
      <c r="B438" s="254"/>
      <c r="C438" s="251"/>
      <c r="D438" s="210"/>
      <c r="E438" s="210"/>
      <c r="J438" s="210"/>
      <c r="K438" s="210"/>
    </row>
    <row r="439" spans="1:11" s="213" customFormat="1">
      <c r="A439" s="255"/>
      <c r="B439" s="254"/>
      <c r="C439" s="251"/>
      <c r="D439" s="210"/>
      <c r="E439" s="210"/>
      <c r="J439" s="210"/>
      <c r="K439" s="210"/>
    </row>
    <row r="440" spans="1:11" s="213" customFormat="1">
      <c r="A440" s="255"/>
      <c r="B440" s="254"/>
      <c r="C440" s="251"/>
      <c r="D440" s="210"/>
      <c r="E440" s="210"/>
      <c r="J440" s="210"/>
      <c r="K440" s="210"/>
    </row>
    <row r="441" spans="1:11" s="213" customFormat="1">
      <c r="A441" s="255"/>
      <c r="B441" s="254"/>
      <c r="C441" s="251"/>
      <c r="D441" s="210"/>
      <c r="E441" s="210"/>
      <c r="J441" s="210"/>
      <c r="K441" s="210"/>
    </row>
    <row r="442" spans="1:11" s="213" customFormat="1">
      <c r="A442" s="255"/>
      <c r="B442" s="254"/>
      <c r="C442" s="251"/>
      <c r="D442" s="210"/>
      <c r="E442" s="210"/>
      <c r="J442" s="210"/>
      <c r="K442" s="210"/>
    </row>
    <row r="443" spans="1:11" s="213" customFormat="1">
      <c r="A443" s="255"/>
      <c r="B443" s="254"/>
      <c r="C443" s="251"/>
      <c r="D443" s="210"/>
      <c r="E443" s="210"/>
      <c r="J443" s="210"/>
      <c r="K443" s="210"/>
    </row>
    <row r="444" spans="1:11" s="213" customFormat="1">
      <c r="A444" s="255"/>
      <c r="B444" s="254"/>
      <c r="C444" s="251"/>
      <c r="D444" s="210"/>
      <c r="E444" s="210"/>
      <c r="J444" s="210"/>
      <c r="K444" s="210"/>
    </row>
    <row r="445" spans="1:11" s="213" customFormat="1">
      <c r="A445" s="255"/>
      <c r="B445" s="254"/>
      <c r="C445" s="251"/>
      <c r="D445" s="210"/>
      <c r="E445" s="210"/>
      <c r="J445" s="210"/>
      <c r="K445" s="210"/>
    </row>
    <row r="446" spans="1:11" s="213" customFormat="1">
      <c r="A446" s="255"/>
      <c r="B446" s="254"/>
      <c r="C446" s="251"/>
      <c r="D446" s="210"/>
      <c r="E446" s="210"/>
      <c r="J446" s="210"/>
      <c r="K446" s="210"/>
    </row>
    <row r="447" spans="1:11" s="213" customFormat="1">
      <c r="A447" s="255"/>
      <c r="B447" s="254"/>
      <c r="C447" s="251"/>
      <c r="D447" s="210"/>
      <c r="E447" s="210"/>
      <c r="J447" s="210"/>
      <c r="K447" s="210"/>
    </row>
    <row r="448" spans="1:11" s="213" customFormat="1">
      <c r="A448" s="255"/>
      <c r="B448" s="254"/>
      <c r="C448" s="251"/>
      <c r="D448" s="210"/>
      <c r="E448" s="210"/>
      <c r="J448" s="210"/>
      <c r="K448" s="210"/>
    </row>
    <row r="449" spans="1:11" s="213" customFormat="1">
      <c r="A449" s="255"/>
      <c r="B449" s="254"/>
      <c r="C449" s="251"/>
      <c r="D449" s="210"/>
      <c r="E449" s="210"/>
      <c r="J449" s="210"/>
      <c r="K449" s="210"/>
    </row>
    <row r="450" spans="1:11" s="213" customFormat="1">
      <c r="A450" s="255"/>
      <c r="B450" s="254"/>
      <c r="C450" s="251"/>
      <c r="D450" s="210"/>
      <c r="E450" s="210"/>
      <c r="J450" s="210"/>
      <c r="K450" s="210"/>
    </row>
    <row r="451" spans="1:11" s="213" customFormat="1">
      <c r="A451" s="255"/>
      <c r="B451" s="254"/>
      <c r="C451" s="251"/>
      <c r="D451" s="210"/>
      <c r="E451" s="210"/>
      <c r="J451" s="210"/>
      <c r="K451" s="210"/>
    </row>
    <row r="452" spans="1:11" s="213" customFormat="1">
      <c r="A452" s="255"/>
      <c r="B452" s="254"/>
      <c r="C452" s="251"/>
      <c r="D452" s="210"/>
      <c r="E452" s="210"/>
      <c r="J452" s="210"/>
      <c r="K452" s="210"/>
    </row>
    <row r="453" spans="1:11" s="213" customFormat="1">
      <c r="A453" s="255"/>
      <c r="B453" s="254"/>
      <c r="C453" s="251"/>
      <c r="D453" s="210"/>
      <c r="E453" s="210"/>
      <c r="J453" s="210"/>
      <c r="K453" s="210"/>
    </row>
    <row r="454" spans="1:11" s="213" customFormat="1">
      <c r="A454" s="255"/>
      <c r="B454" s="254"/>
      <c r="C454" s="251"/>
      <c r="D454" s="210"/>
      <c r="E454" s="210"/>
      <c r="J454" s="210"/>
      <c r="K454" s="210"/>
    </row>
    <row r="455" spans="1:11" s="213" customFormat="1">
      <c r="A455" s="255"/>
      <c r="B455" s="254"/>
      <c r="C455" s="251"/>
      <c r="D455" s="210"/>
      <c r="E455" s="210"/>
      <c r="J455" s="210"/>
      <c r="K455" s="210"/>
    </row>
    <row r="456" spans="1:11" s="213" customFormat="1">
      <c r="A456" s="255"/>
      <c r="B456" s="254"/>
      <c r="C456" s="251"/>
      <c r="D456" s="210"/>
      <c r="E456" s="210"/>
      <c r="J456" s="210"/>
      <c r="K456" s="210"/>
    </row>
    <row r="457" spans="1:11" s="213" customFormat="1">
      <c r="A457" s="255"/>
      <c r="B457" s="254"/>
      <c r="C457" s="251"/>
      <c r="D457" s="210"/>
      <c r="E457" s="210"/>
      <c r="J457" s="210"/>
      <c r="K457" s="210"/>
    </row>
    <row r="458" spans="1:11" s="213" customFormat="1">
      <c r="A458" s="255"/>
      <c r="B458" s="254"/>
      <c r="C458" s="251"/>
      <c r="D458" s="210"/>
      <c r="E458" s="210"/>
      <c r="J458" s="210"/>
      <c r="K458" s="210"/>
    </row>
    <row r="459" spans="1:11" s="213" customFormat="1" ht="12.75" customHeight="1">
      <c r="A459" s="255"/>
      <c r="B459" s="254"/>
      <c r="C459" s="251"/>
      <c r="D459" s="210"/>
      <c r="E459" s="210"/>
      <c r="J459" s="210"/>
      <c r="K459" s="210"/>
    </row>
    <row r="460" spans="1:11" s="213" customFormat="1" ht="12.75" customHeight="1">
      <c r="A460" s="255"/>
      <c r="B460" s="254"/>
      <c r="C460" s="251"/>
      <c r="D460" s="210"/>
      <c r="E460" s="210"/>
      <c r="J460" s="210"/>
      <c r="K460" s="210"/>
    </row>
    <row r="461" spans="1:11" s="213" customFormat="1" ht="12.75" customHeight="1">
      <c r="A461" s="255"/>
      <c r="B461" s="254"/>
      <c r="C461" s="251"/>
      <c r="D461" s="210"/>
      <c r="E461" s="210"/>
      <c r="J461" s="210"/>
      <c r="K461" s="210"/>
    </row>
    <row r="462" spans="1:11" s="213" customFormat="1" ht="12.75" customHeight="1">
      <c r="A462" s="255"/>
      <c r="B462" s="254"/>
      <c r="C462" s="251"/>
      <c r="D462" s="210"/>
      <c r="E462" s="210"/>
      <c r="J462" s="210"/>
      <c r="K462" s="210"/>
    </row>
    <row r="463" spans="1:11" s="213" customFormat="1" ht="12.75" customHeight="1">
      <c r="A463" s="255"/>
      <c r="B463" s="254"/>
      <c r="C463" s="251"/>
      <c r="D463" s="210"/>
      <c r="E463" s="210"/>
      <c r="J463" s="210"/>
      <c r="K463" s="210"/>
    </row>
    <row r="464" spans="1:11" s="213" customFormat="1" ht="12.75" customHeight="1">
      <c r="A464" s="255"/>
      <c r="B464" s="254"/>
      <c r="C464" s="251"/>
      <c r="D464" s="210"/>
      <c r="E464" s="210"/>
      <c r="J464" s="210"/>
      <c r="K464" s="210"/>
    </row>
    <row r="465" spans="1:11" s="213" customFormat="1" ht="12.75" customHeight="1">
      <c r="A465" s="255"/>
      <c r="B465" s="254"/>
      <c r="C465" s="251"/>
      <c r="D465" s="210"/>
      <c r="E465" s="210"/>
      <c r="J465" s="210"/>
      <c r="K465" s="210"/>
    </row>
    <row r="466" spans="1:11" s="213" customFormat="1" ht="12.75" customHeight="1">
      <c r="A466" s="255"/>
      <c r="B466" s="254"/>
      <c r="C466" s="251"/>
      <c r="D466" s="210"/>
      <c r="E466" s="210"/>
      <c r="J466" s="210"/>
      <c r="K466" s="210"/>
    </row>
    <row r="467" spans="1:11" s="213" customFormat="1">
      <c r="A467" s="255"/>
      <c r="B467" s="254"/>
      <c r="C467" s="251"/>
      <c r="D467" s="210"/>
      <c r="E467" s="210"/>
      <c r="J467" s="210"/>
      <c r="K467" s="210"/>
    </row>
    <row r="468" spans="1:11" s="213" customFormat="1">
      <c r="A468" s="255"/>
      <c r="B468" s="254"/>
      <c r="C468" s="251"/>
      <c r="D468" s="210"/>
      <c r="E468" s="210"/>
      <c r="J468" s="210"/>
      <c r="K468" s="210"/>
    </row>
    <row r="469" spans="1:11" s="213" customFormat="1">
      <c r="A469" s="255"/>
      <c r="B469" s="254"/>
      <c r="C469" s="251"/>
      <c r="D469" s="210"/>
      <c r="E469" s="210"/>
      <c r="J469" s="210"/>
      <c r="K469" s="210"/>
    </row>
    <row r="470" spans="1:11" s="213" customFormat="1">
      <c r="A470" s="255"/>
      <c r="B470" s="254"/>
      <c r="C470" s="251"/>
      <c r="D470" s="210"/>
      <c r="E470" s="210"/>
      <c r="J470" s="210"/>
      <c r="K470" s="210"/>
    </row>
    <row r="471" spans="1:11" s="213" customFormat="1">
      <c r="A471" s="255"/>
      <c r="B471" s="254"/>
      <c r="C471" s="251"/>
      <c r="D471" s="210"/>
      <c r="E471" s="210"/>
      <c r="J471" s="210"/>
      <c r="K471" s="210"/>
    </row>
    <row r="472" spans="1:11" s="213" customFormat="1">
      <c r="A472" s="255"/>
      <c r="B472" s="254"/>
      <c r="C472" s="251"/>
      <c r="D472" s="210"/>
      <c r="E472" s="210"/>
      <c r="J472" s="210"/>
      <c r="K472" s="210"/>
    </row>
    <row r="473" spans="1:11" s="213" customFormat="1">
      <c r="A473" s="255"/>
      <c r="B473" s="254"/>
      <c r="C473" s="251"/>
      <c r="D473" s="210"/>
      <c r="E473" s="210"/>
      <c r="J473" s="210"/>
      <c r="K473" s="210"/>
    </row>
    <row r="474" spans="1:11" s="213" customFormat="1">
      <c r="A474" s="255"/>
      <c r="B474" s="254"/>
      <c r="C474" s="251"/>
      <c r="D474" s="210"/>
      <c r="E474" s="210"/>
      <c r="J474" s="210"/>
      <c r="K474" s="210"/>
    </row>
    <row r="475" spans="1:11" s="213" customFormat="1">
      <c r="A475" s="255"/>
      <c r="B475" s="254"/>
      <c r="C475" s="251"/>
      <c r="D475" s="210"/>
      <c r="E475" s="210"/>
      <c r="J475" s="210"/>
      <c r="K475" s="210"/>
    </row>
    <row r="476" spans="1:11" s="213" customFormat="1">
      <c r="A476" s="255"/>
      <c r="B476" s="254"/>
      <c r="C476" s="251"/>
      <c r="D476" s="210"/>
      <c r="E476" s="210"/>
      <c r="J476" s="210"/>
      <c r="K476" s="210"/>
    </row>
    <row r="477" spans="1:11" s="213" customFormat="1">
      <c r="A477" s="255"/>
      <c r="B477" s="254"/>
      <c r="C477" s="251"/>
      <c r="D477" s="210"/>
      <c r="E477" s="210"/>
      <c r="J477" s="210"/>
      <c r="K477" s="210"/>
    </row>
    <row r="478" spans="1:11" s="213" customFormat="1">
      <c r="A478" s="255"/>
      <c r="B478" s="254"/>
      <c r="C478" s="251"/>
      <c r="D478" s="210"/>
      <c r="E478" s="210"/>
      <c r="J478" s="210"/>
      <c r="K478" s="210"/>
    </row>
    <row r="479" spans="1:11" s="213" customFormat="1">
      <c r="A479" s="255"/>
      <c r="B479" s="254"/>
      <c r="C479" s="251"/>
      <c r="D479" s="210"/>
      <c r="E479" s="210"/>
      <c r="J479" s="210"/>
      <c r="K479" s="210"/>
    </row>
    <row r="480" spans="1:11" s="213" customFormat="1">
      <c r="A480" s="255"/>
      <c r="B480" s="254"/>
      <c r="C480" s="251"/>
      <c r="D480" s="210"/>
      <c r="E480" s="210"/>
      <c r="J480" s="210"/>
      <c r="K480" s="210"/>
    </row>
    <row r="481" spans="1:11" s="213" customFormat="1">
      <c r="A481" s="255"/>
      <c r="B481" s="254"/>
      <c r="C481" s="251"/>
      <c r="D481" s="210"/>
      <c r="E481" s="210"/>
      <c r="J481" s="210"/>
      <c r="K481" s="210"/>
    </row>
    <row r="482" spans="1:11" s="213" customFormat="1">
      <c r="A482" s="255"/>
      <c r="B482" s="254"/>
      <c r="C482" s="251"/>
      <c r="D482" s="210"/>
      <c r="E482" s="210"/>
      <c r="J482" s="210"/>
      <c r="K482" s="210"/>
    </row>
    <row r="483" spans="1:11" s="213" customFormat="1">
      <c r="A483" s="255"/>
      <c r="B483" s="254"/>
      <c r="C483" s="251"/>
      <c r="D483" s="210"/>
      <c r="E483" s="210"/>
      <c r="J483" s="210"/>
      <c r="K483" s="210"/>
    </row>
    <row r="484" spans="1:11" s="213" customFormat="1">
      <c r="A484" s="255"/>
      <c r="B484" s="254"/>
      <c r="C484" s="251"/>
      <c r="D484" s="210"/>
      <c r="E484" s="210"/>
      <c r="J484" s="210"/>
      <c r="K484" s="210"/>
    </row>
    <row r="485" spans="1:11" s="213" customFormat="1">
      <c r="A485" s="255"/>
      <c r="B485" s="254"/>
      <c r="C485" s="251"/>
      <c r="D485" s="210"/>
      <c r="E485" s="210"/>
      <c r="J485" s="210"/>
      <c r="K485" s="210"/>
    </row>
    <row r="486" spans="1:11" s="213" customFormat="1">
      <c r="A486" s="255"/>
      <c r="B486" s="254"/>
      <c r="C486" s="251"/>
      <c r="D486" s="210"/>
      <c r="E486" s="210"/>
      <c r="J486" s="210"/>
      <c r="K486" s="210"/>
    </row>
    <row r="487" spans="1:11" s="213" customFormat="1">
      <c r="A487" s="255"/>
      <c r="B487" s="254"/>
      <c r="C487" s="251"/>
      <c r="D487" s="210"/>
      <c r="E487" s="210"/>
      <c r="J487" s="210"/>
      <c r="K487" s="210"/>
    </row>
    <row r="488" spans="1:11" s="213" customFormat="1">
      <c r="A488" s="255"/>
      <c r="B488" s="254"/>
      <c r="C488" s="251"/>
      <c r="D488" s="210"/>
      <c r="E488" s="210"/>
      <c r="J488" s="210"/>
      <c r="K488" s="210"/>
    </row>
    <row r="489" spans="1:11" s="213" customFormat="1">
      <c r="A489" s="255"/>
      <c r="B489" s="254"/>
      <c r="C489" s="251"/>
      <c r="D489" s="210"/>
      <c r="E489" s="210"/>
      <c r="J489" s="210"/>
      <c r="K489" s="210"/>
    </row>
    <row r="490" spans="1:11" s="213" customFormat="1">
      <c r="A490" s="255"/>
      <c r="B490" s="254"/>
      <c r="C490" s="251"/>
      <c r="D490" s="210"/>
      <c r="E490" s="210"/>
      <c r="J490" s="210"/>
      <c r="K490" s="210"/>
    </row>
    <row r="491" spans="1:11" s="213" customFormat="1">
      <c r="A491" s="255"/>
      <c r="B491" s="254"/>
      <c r="C491" s="251"/>
      <c r="D491" s="210"/>
      <c r="E491" s="210"/>
      <c r="J491" s="210"/>
      <c r="K491" s="210"/>
    </row>
    <row r="492" spans="1:11" s="213" customFormat="1">
      <c r="A492" s="255"/>
      <c r="B492" s="254"/>
      <c r="C492" s="251"/>
      <c r="D492" s="210"/>
      <c r="E492" s="210"/>
      <c r="J492" s="210"/>
      <c r="K492" s="210"/>
    </row>
    <row r="493" spans="1:11" s="213" customFormat="1">
      <c r="A493" s="255"/>
      <c r="B493" s="254"/>
      <c r="C493" s="251"/>
      <c r="D493" s="210"/>
      <c r="E493" s="210"/>
      <c r="J493" s="210"/>
      <c r="K493" s="210"/>
    </row>
    <row r="494" spans="1:11" s="213" customFormat="1">
      <c r="A494" s="255"/>
      <c r="B494" s="254"/>
      <c r="C494" s="251"/>
      <c r="D494" s="210"/>
      <c r="E494" s="210"/>
      <c r="J494" s="210"/>
      <c r="K494" s="210"/>
    </row>
    <row r="495" spans="1:11" s="213" customFormat="1">
      <c r="A495" s="255"/>
      <c r="B495" s="254"/>
      <c r="C495" s="251"/>
      <c r="D495" s="210"/>
      <c r="E495" s="210"/>
      <c r="J495" s="210"/>
      <c r="K495" s="210"/>
    </row>
    <row r="496" spans="1:11" s="213" customFormat="1">
      <c r="A496" s="255"/>
      <c r="B496" s="254"/>
      <c r="C496" s="251"/>
      <c r="D496" s="210"/>
      <c r="E496" s="210"/>
      <c r="J496" s="210"/>
      <c r="K496" s="210"/>
    </row>
    <row r="497" spans="1:11" s="213" customFormat="1">
      <c r="A497" s="255"/>
      <c r="B497" s="254"/>
      <c r="C497" s="251"/>
      <c r="D497" s="210"/>
      <c r="E497" s="210"/>
      <c r="J497" s="210"/>
      <c r="K497" s="210"/>
    </row>
    <row r="498" spans="1:11" s="213" customFormat="1">
      <c r="A498" s="255"/>
      <c r="B498" s="254"/>
      <c r="C498" s="251"/>
      <c r="D498" s="210"/>
      <c r="E498" s="210"/>
      <c r="J498" s="210"/>
      <c r="K498" s="210"/>
    </row>
    <row r="499" spans="1:11" s="213" customFormat="1">
      <c r="A499" s="255"/>
      <c r="B499" s="254"/>
      <c r="C499" s="251"/>
      <c r="D499" s="210"/>
      <c r="E499" s="210"/>
      <c r="J499" s="210"/>
      <c r="K499" s="210"/>
    </row>
    <row r="500" spans="1:11" s="213" customFormat="1">
      <c r="A500" s="255"/>
      <c r="B500" s="254"/>
      <c r="C500" s="251"/>
      <c r="D500" s="210"/>
      <c r="E500" s="210"/>
      <c r="J500" s="210"/>
      <c r="K500" s="210"/>
    </row>
    <row r="501" spans="1:11" s="213" customFormat="1">
      <c r="A501" s="255"/>
      <c r="B501" s="254"/>
      <c r="C501" s="251"/>
      <c r="D501" s="210"/>
      <c r="E501" s="210"/>
      <c r="J501" s="210"/>
      <c r="K501" s="210"/>
    </row>
    <row r="502" spans="1:11" s="213" customFormat="1">
      <c r="A502" s="255"/>
      <c r="B502" s="254"/>
      <c r="C502" s="251"/>
      <c r="D502" s="210"/>
      <c r="E502" s="210"/>
      <c r="J502" s="210"/>
      <c r="K502" s="210"/>
    </row>
    <row r="503" spans="1:11" s="213" customFormat="1">
      <c r="A503" s="255"/>
      <c r="B503" s="254"/>
      <c r="C503" s="251"/>
      <c r="D503" s="210"/>
      <c r="E503" s="210"/>
      <c r="J503" s="210"/>
      <c r="K503" s="210"/>
    </row>
    <row r="504" spans="1:11" s="213" customFormat="1">
      <c r="A504" s="255"/>
      <c r="B504" s="254"/>
      <c r="C504" s="251"/>
      <c r="D504" s="210"/>
      <c r="E504" s="210"/>
      <c r="J504" s="210"/>
      <c r="K504" s="210"/>
    </row>
    <row r="505" spans="1:11" s="213" customFormat="1">
      <c r="A505" s="255"/>
      <c r="B505" s="254"/>
      <c r="C505" s="251"/>
      <c r="D505" s="210"/>
      <c r="E505" s="210"/>
      <c r="J505" s="210"/>
      <c r="K505" s="210"/>
    </row>
    <row r="506" spans="1:11" s="213" customFormat="1">
      <c r="A506" s="255"/>
      <c r="B506" s="254"/>
      <c r="C506" s="251"/>
      <c r="D506" s="210"/>
      <c r="E506" s="210"/>
      <c r="J506" s="210"/>
      <c r="K506" s="210"/>
    </row>
    <row r="507" spans="1:11" s="213" customFormat="1">
      <c r="A507" s="255"/>
      <c r="B507" s="254"/>
      <c r="C507" s="251"/>
      <c r="D507" s="210"/>
      <c r="E507" s="210"/>
      <c r="J507" s="210"/>
      <c r="K507" s="210"/>
    </row>
    <row r="508" spans="1:11" s="213" customFormat="1">
      <c r="A508" s="255"/>
      <c r="B508" s="254"/>
      <c r="C508" s="251"/>
      <c r="D508" s="210"/>
      <c r="E508" s="210"/>
      <c r="J508" s="210"/>
      <c r="K508" s="210"/>
    </row>
    <row r="509" spans="1:11" s="213" customFormat="1">
      <c r="A509" s="255"/>
      <c r="B509" s="254"/>
      <c r="C509" s="251"/>
      <c r="D509" s="210"/>
      <c r="E509" s="210"/>
      <c r="J509" s="210"/>
      <c r="K509" s="210"/>
    </row>
    <row r="510" spans="1:11" s="213" customFormat="1">
      <c r="A510" s="255"/>
      <c r="B510" s="254"/>
      <c r="C510" s="251"/>
      <c r="D510" s="210"/>
      <c r="E510" s="210"/>
      <c r="J510" s="210"/>
      <c r="K510" s="210"/>
    </row>
    <row r="511" spans="1:11" s="213" customFormat="1">
      <c r="A511" s="255"/>
      <c r="B511" s="254"/>
      <c r="C511" s="251"/>
      <c r="D511" s="210"/>
      <c r="E511" s="210"/>
      <c r="J511" s="210"/>
      <c r="K511" s="210"/>
    </row>
    <row r="512" spans="1:11" s="213" customFormat="1">
      <c r="A512" s="255"/>
      <c r="B512" s="254"/>
      <c r="C512" s="251"/>
      <c r="D512" s="210"/>
      <c r="E512" s="210"/>
      <c r="J512" s="210"/>
      <c r="K512" s="210"/>
    </row>
    <row r="513" spans="1:11" s="213" customFormat="1">
      <c r="A513" s="255"/>
      <c r="B513" s="254"/>
      <c r="C513" s="251"/>
      <c r="D513" s="210"/>
      <c r="E513" s="210"/>
      <c r="J513" s="210"/>
      <c r="K513" s="210"/>
    </row>
    <row r="514" spans="1:11" s="213" customFormat="1" ht="12.75" customHeight="1">
      <c r="A514" s="255"/>
      <c r="B514" s="254"/>
      <c r="C514" s="251"/>
      <c r="D514" s="210"/>
      <c r="E514" s="210"/>
      <c r="J514" s="210"/>
      <c r="K514" s="210"/>
    </row>
    <row r="515" spans="1:11" s="213" customFormat="1" ht="12.75" customHeight="1">
      <c r="A515" s="255"/>
      <c r="B515" s="254"/>
      <c r="C515" s="251"/>
      <c r="D515" s="210"/>
      <c r="E515" s="210"/>
      <c r="J515" s="210"/>
      <c r="K515" s="210"/>
    </row>
    <row r="516" spans="1:11" s="213" customFormat="1" ht="12.75" customHeight="1">
      <c r="A516" s="255"/>
      <c r="B516" s="254"/>
      <c r="C516" s="251"/>
      <c r="D516" s="210"/>
      <c r="E516" s="210"/>
      <c r="J516" s="210"/>
      <c r="K516" s="210"/>
    </row>
    <row r="517" spans="1:11" s="213" customFormat="1" ht="12.75" customHeight="1">
      <c r="A517" s="255"/>
      <c r="B517" s="254"/>
      <c r="C517" s="251"/>
      <c r="D517" s="210"/>
      <c r="E517" s="210"/>
      <c r="J517" s="210"/>
      <c r="K517" s="210"/>
    </row>
    <row r="518" spans="1:11" s="213" customFormat="1" ht="12.75" customHeight="1">
      <c r="A518" s="255"/>
      <c r="B518" s="254"/>
      <c r="C518" s="251"/>
      <c r="D518" s="210"/>
      <c r="E518" s="210"/>
      <c r="J518" s="210"/>
      <c r="K518" s="210"/>
    </row>
    <row r="519" spans="1:11" s="213" customFormat="1" ht="12.75" customHeight="1">
      <c r="A519" s="255"/>
      <c r="B519" s="254"/>
      <c r="C519" s="251"/>
      <c r="D519" s="210"/>
      <c r="E519" s="210"/>
      <c r="J519" s="210"/>
      <c r="K519" s="210"/>
    </row>
    <row r="520" spans="1:11" s="213" customFormat="1" ht="12.75" customHeight="1">
      <c r="A520" s="255"/>
      <c r="B520" s="254"/>
      <c r="C520" s="251"/>
      <c r="D520" s="210"/>
      <c r="E520" s="210"/>
      <c r="J520" s="210"/>
      <c r="K520" s="210"/>
    </row>
    <row r="521" spans="1:11" s="213" customFormat="1" ht="12.75" customHeight="1">
      <c r="A521" s="255"/>
      <c r="B521" s="254"/>
      <c r="C521" s="251"/>
      <c r="D521" s="210"/>
      <c r="E521" s="210"/>
      <c r="J521" s="210"/>
      <c r="K521" s="210"/>
    </row>
    <row r="522" spans="1:11" s="213" customFormat="1" ht="12.75" customHeight="1">
      <c r="A522" s="255"/>
      <c r="B522" s="254"/>
      <c r="C522" s="251"/>
      <c r="D522" s="210"/>
      <c r="E522" s="210"/>
      <c r="J522" s="210"/>
      <c r="K522" s="210"/>
    </row>
    <row r="523" spans="1:11" s="213" customFormat="1">
      <c r="A523" s="255"/>
      <c r="B523" s="254"/>
      <c r="C523" s="251"/>
      <c r="D523" s="210"/>
      <c r="E523" s="210"/>
      <c r="J523" s="210"/>
      <c r="K523" s="210"/>
    </row>
    <row r="524" spans="1:11" s="213" customFormat="1">
      <c r="A524" s="255"/>
      <c r="B524" s="254"/>
      <c r="C524" s="251"/>
      <c r="D524" s="210"/>
      <c r="E524" s="210"/>
      <c r="J524" s="210"/>
      <c r="K524" s="210"/>
    </row>
    <row r="525" spans="1:11" s="213" customFormat="1">
      <c r="A525" s="255"/>
      <c r="B525" s="254"/>
      <c r="C525" s="251"/>
      <c r="D525" s="210"/>
      <c r="E525" s="210"/>
      <c r="J525" s="210"/>
      <c r="K525" s="210"/>
    </row>
    <row r="526" spans="1:11" s="213" customFormat="1">
      <c r="A526" s="255"/>
      <c r="B526" s="254"/>
      <c r="C526" s="251"/>
      <c r="D526" s="210"/>
      <c r="E526" s="210"/>
      <c r="J526" s="210"/>
      <c r="K526" s="210"/>
    </row>
    <row r="527" spans="1:11" s="213" customFormat="1">
      <c r="A527" s="255"/>
      <c r="B527" s="254"/>
      <c r="C527" s="251"/>
      <c r="D527" s="210"/>
      <c r="E527" s="210"/>
      <c r="J527" s="210"/>
      <c r="K527" s="210"/>
    </row>
    <row r="528" spans="1:11" s="213" customFormat="1">
      <c r="A528" s="255"/>
      <c r="B528" s="254"/>
      <c r="C528" s="251"/>
      <c r="D528" s="210"/>
      <c r="E528" s="210"/>
      <c r="J528" s="210"/>
      <c r="K528" s="210"/>
    </row>
    <row r="529" spans="1:11" s="213" customFormat="1">
      <c r="A529" s="255"/>
      <c r="B529" s="254"/>
      <c r="C529" s="251"/>
      <c r="D529" s="210"/>
      <c r="E529" s="210"/>
      <c r="J529" s="210"/>
      <c r="K529" s="210"/>
    </row>
    <row r="530" spans="1:11" s="213" customFormat="1">
      <c r="A530" s="255"/>
      <c r="B530" s="254"/>
      <c r="C530" s="251"/>
      <c r="D530" s="210"/>
      <c r="E530" s="210"/>
      <c r="J530" s="210"/>
      <c r="K530" s="210"/>
    </row>
    <row r="531" spans="1:11" s="213" customFormat="1">
      <c r="A531" s="255"/>
      <c r="B531" s="254"/>
      <c r="C531" s="251"/>
      <c r="D531" s="210"/>
      <c r="E531" s="210"/>
      <c r="J531" s="210"/>
      <c r="K531" s="210"/>
    </row>
    <row r="532" spans="1:11" s="213" customFormat="1">
      <c r="A532" s="255"/>
      <c r="B532" s="254"/>
      <c r="C532" s="251"/>
      <c r="D532" s="210"/>
      <c r="E532" s="210"/>
      <c r="J532" s="210"/>
      <c r="K532" s="210"/>
    </row>
    <row r="533" spans="1:11" s="213" customFormat="1">
      <c r="A533" s="255"/>
      <c r="B533" s="254"/>
      <c r="C533" s="251"/>
      <c r="D533" s="210"/>
      <c r="E533" s="210"/>
      <c r="J533" s="210"/>
      <c r="K533" s="210"/>
    </row>
    <row r="534" spans="1:11" s="213" customFormat="1">
      <c r="A534" s="255"/>
      <c r="B534" s="254"/>
      <c r="C534" s="251"/>
      <c r="D534" s="210"/>
      <c r="E534" s="210"/>
      <c r="J534" s="210"/>
      <c r="K534" s="210"/>
    </row>
    <row r="535" spans="1:11" s="213" customFormat="1">
      <c r="A535" s="255"/>
      <c r="B535" s="254"/>
      <c r="C535" s="251"/>
      <c r="D535" s="210"/>
      <c r="E535" s="210"/>
      <c r="J535" s="210"/>
      <c r="K535" s="210"/>
    </row>
    <row r="536" spans="1:11" s="213" customFormat="1">
      <c r="A536" s="255"/>
      <c r="B536" s="254"/>
      <c r="C536" s="251"/>
      <c r="D536" s="210"/>
      <c r="E536" s="210"/>
      <c r="J536" s="210"/>
      <c r="K536" s="210"/>
    </row>
    <row r="537" spans="1:11" s="213" customFormat="1">
      <c r="A537" s="255"/>
      <c r="B537" s="254"/>
      <c r="C537" s="251"/>
      <c r="D537" s="210"/>
      <c r="E537" s="210"/>
      <c r="J537" s="210"/>
      <c r="K537" s="210"/>
    </row>
    <row r="538" spans="1:11" s="213" customFormat="1">
      <c r="A538" s="255"/>
      <c r="B538" s="254"/>
      <c r="C538" s="251"/>
      <c r="D538" s="210"/>
      <c r="E538" s="210"/>
      <c r="J538" s="210"/>
      <c r="K538" s="210"/>
    </row>
    <row r="539" spans="1:11" s="213" customFormat="1">
      <c r="A539" s="255"/>
      <c r="B539" s="254"/>
      <c r="C539" s="251"/>
      <c r="D539" s="210"/>
      <c r="E539" s="210"/>
      <c r="J539" s="210"/>
      <c r="K539" s="210"/>
    </row>
    <row r="540" spans="1:11" s="213" customFormat="1">
      <c r="A540" s="255"/>
      <c r="B540" s="254"/>
      <c r="C540" s="251"/>
      <c r="D540" s="210"/>
      <c r="E540" s="210"/>
      <c r="J540" s="210"/>
      <c r="K540" s="210"/>
    </row>
    <row r="541" spans="1:11" s="213" customFormat="1">
      <c r="A541" s="255"/>
      <c r="B541" s="254"/>
      <c r="C541" s="251"/>
      <c r="D541" s="210"/>
      <c r="E541" s="210"/>
      <c r="J541" s="210"/>
      <c r="K541" s="210"/>
    </row>
    <row r="542" spans="1:11" s="213" customFormat="1">
      <c r="A542" s="255"/>
      <c r="B542" s="254"/>
      <c r="C542" s="251"/>
      <c r="D542" s="210"/>
      <c r="E542" s="210"/>
      <c r="J542" s="210"/>
      <c r="K542" s="210"/>
    </row>
    <row r="543" spans="1:11" s="213" customFormat="1">
      <c r="A543" s="255"/>
      <c r="B543" s="254"/>
      <c r="C543" s="251"/>
      <c r="D543" s="210"/>
      <c r="E543" s="210"/>
      <c r="J543" s="210"/>
      <c r="K543" s="210"/>
    </row>
    <row r="544" spans="1:11" s="213" customFormat="1">
      <c r="A544" s="255"/>
      <c r="B544" s="254"/>
      <c r="C544" s="251"/>
      <c r="D544" s="210"/>
      <c r="E544" s="210"/>
      <c r="J544" s="210"/>
      <c r="K544" s="210"/>
    </row>
    <row r="545" spans="1:11" s="213" customFormat="1">
      <c r="A545" s="255"/>
      <c r="B545" s="254"/>
      <c r="C545" s="251"/>
      <c r="D545" s="210"/>
      <c r="E545" s="210"/>
      <c r="J545" s="210"/>
      <c r="K545" s="210"/>
    </row>
    <row r="546" spans="1:11" s="213" customFormat="1">
      <c r="A546" s="255"/>
      <c r="B546" s="254"/>
      <c r="C546" s="251"/>
      <c r="D546" s="210"/>
      <c r="E546" s="210"/>
      <c r="J546" s="210"/>
      <c r="K546" s="210"/>
    </row>
    <row r="547" spans="1:11" s="213" customFormat="1">
      <c r="A547" s="255"/>
      <c r="B547" s="254"/>
      <c r="C547" s="251"/>
      <c r="D547" s="210"/>
      <c r="E547" s="210"/>
      <c r="J547" s="210"/>
      <c r="K547" s="210"/>
    </row>
    <row r="548" spans="1:11" s="213" customFormat="1">
      <c r="A548" s="255"/>
      <c r="B548" s="254"/>
      <c r="C548" s="251"/>
      <c r="D548" s="210"/>
      <c r="E548" s="210"/>
      <c r="J548" s="210"/>
      <c r="K548" s="210"/>
    </row>
    <row r="549" spans="1:11" s="213" customFormat="1">
      <c r="A549" s="255"/>
      <c r="B549" s="254"/>
      <c r="C549" s="251"/>
      <c r="D549" s="210"/>
      <c r="E549" s="210"/>
      <c r="J549" s="210"/>
      <c r="K549" s="210"/>
    </row>
    <row r="550" spans="1:11" s="213" customFormat="1">
      <c r="A550" s="255"/>
      <c r="B550" s="254"/>
      <c r="C550" s="251"/>
      <c r="D550" s="210"/>
      <c r="E550" s="210"/>
      <c r="J550" s="210"/>
      <c r="K550" s="210"/>
    </row>
    <row r="551" spans="1:11" s="213" customFormat="1">
      <c r="A551" s="255"/>
      <c r="B551" s="254"/>
      <c r="C551" s="251"/>
      <c r="D551" s="210"/>
      <c r="E551" s="210"/>
      <c r="J551" s="210"/>
      <c r="K551" s="210"/>
    </row>
    <row r="552" spans="1:11" s="213" customFormat="1">
      <c r="A552" s="255"/>
      <c r="B552" s="254"/>
      <c r="C552" s="251"/>
      <c r="D552" s="210"/>
      <c r="E552" s="210"/>
      <c r="J552" s="210"/>
      <c r="K552" s="210"/>
    </row>
    <row r="553" spans="1:11" s="213" customFormat="1">
      <c r="A553" s="255"/>
      <c r="B553" s="254"/>
      <c r="C553" s="251"/>
      <c r="D553" s="210"/>
      <c r="E553" s="210"/>
      <c r="J553" s="210"/>
      <c r="K553" s="210"/>
    </row>
    <row r="554" spans="1:11" s="213" customFormat="1">
      <c r="A554" s="255"/>
      <c r="B554" s="254"/>
      <c r="C554" s="251"/>
      <c r="D554" s="210"/>
      <c r="E554" s="210"/>
      <c r="J554" s="210"/>
      <c r="K554" s="210"/>
    </row>
    <row r="555" spans="1:11" s="213" customFormat="1">
      <c r="A555" s="255"/>
      <c r="B555" s="254"/>
      <c r="C555" s="251"/>
      <c r="D555" s="210"/>
      <c r="E555" s="210"/>
      <c r="J555" s="210"/>
      <c r="K555" s="210"/>
    </row>
    <row r="556" spans="1:11" s="213" customFormat="1">
      <c r="A556" s="255"/>
      <c r="B556" s="254"/>
      <c r="C556" s="251"/>
      <c r="D556" s="210"/>
      <c r="E556" s="210"/>
      <c r="J556" s="210"/>
      <c r="K556" s="210"/>
    </row>
    <row r="557" spans="1:11" s="213" customFormat="1">
      <c r="A557" s="255"/>
      <c r="B557" s="254"/>
      <c r="C557" s="251"/>
      <c r="D557" s="210"/>
      <c r="E557" s="210"/>
      <c r="J557" s="210"/>
      <c r="K557" s="210"/>
    </row>
    <row r="558" spans="1:11" s="213" customFormat="1">
      <c r="A558" s="255"/>
      <c r="B558" s="254"/>
      <c r="C558" s="251"/>
      <c r="D558" s="210"/>
      <c r="E558" s="210"/>
      <c r="J558" s="210"/>
      <c r="K558" s="210"/>
    </row>
    <row r="559" spans="1:11" s="213" customFormat="1">
      <c r="A559" s="255"/>
      <c r="B559" s="254"/>
      <c r="C559" s="251"/>
      <c r="D559" s="210"/>
      <c r="E559" s="210"/>
      <c r="J559" s="210"/>
      <c r="K559" s="210"/>
    </row>
    <row r="560" spans="1:11" s="213" customFormat="1">
      <c r="A560" s="255"/>
      <c r="B560" s="254"/>
      <c r="C560" s="251"/>
      <c r="D560" s="210"/>
      <c r="E560" s="210"/>
      <c r="J560" s="210"/>
      <c r="K560" s="210"/>
    </row>
    <row r="561" spans="1:11" s="213" customFormat="1">
      <c r="A561" s="255"/>
      <c r="B561" s="254"/>
      <c r="C561" s="251"/>
      <c r="D561" s="210"/>
      <c r="E561" s="210"/>
      <c r="J561" s="210"/>
      <c r="K561" s="210"/>
    </row>
    <row r="562" spans="1:11" s="213" customFormat="1">
      <c r="A562" s="255"/>
      <c r="B562" s="254"/>
      <c r="C562" s="251"/>
      <c r="D562" s="210"/>
      <c r="E562" s="210"/>
      <c r="J562" s="210"/>
      <c r="K562" s="210"/>
    </row>
    <row r="563" spans="1:11" s="213" customFormat="1">
      <c r="A563" s="255"/>
      <c r="B563" s="254"/>
      <c r="C563" s="251"/>
      <c r="D563" s="210"/>
      <c r="E563" s="210"/>
      <c r="J563" s="210"/>
      <c r="K563" s="210"/>
    </row>
    <row r="564" spans="1:11" s="213" customFormat="1">
      <c r="A564" s="255"/>
      <c r="B564" s="254"/>
      <c r="C564" s="251"/>
      <c r="D564" s="210"/>
      <c r="E564" s="210"/>
      <c r="J564" s="210"/>
      <c r="K564" s="210"/>
    </row>
    <row r="565" spans="1:11" s="213" customFormat="1">
      <c r="A565" s="255"/>
      <c r="B565" s="254"/>
      <c r="C565" s="251"/>
      <c r="D565" s="210"/>
      <c r="E565" s="210"/>
      <c r="J565" s="210"/>
      <c r="K565" s="210"/>
    </row>
    <row r="566" spans="1:11" s="213" customFormat="1">
      <c r="A566" s="255"/>
      <c r="B566" s="254"/>
      <c r="C566" s="251"/>
      <c r="D566" s="210"/>
      <c r="E566" s="210"/>
      <c r="J566" s="210"/>
      <c r="K566" s="210"/>
    </row>
    <row r="567" spans="1:11" s="213" customFormat="1">
      <c r="A567" s="255"/>
      <c r="B567" s="254"/>
      <c r="C567" s="251"/>
      <c r="D567" s="210"/>
      <c r="E567" s="210"/>
      <c r="J567" s="210"/>
      <c r="K567" s="210"/>
    </row>
    <row r="568" spans="1:11" s="213" customFormat="1">
      <c r="A568" s="255"/>
      <c r="B568" s="254"/>
      <c r="C568" s="251"/>
      <c r="D568" s="210"/>
      <c r="E568" s="210"/>
      <c r="J568" s="210"/>
      <c r="K568" s="210"/>
    </row>
    <row r="569" spans="1:11" s="213" customFormat="1" ht="12.75" customHeight="1">
      <c r="A569" s="255"/>
      <c r="B569" s="254"/>
      <c r="C569" s="251"/>
      <c r="D569" s="210"/>
      <c r="E569" s="210"/>
      <c r="J569" s="210"/>
      <c r="K569" s="210"/>
    </row>
    <row r="570" spans="1:11" s="213" customFormat="1" ht="12.75" customHeight="1">
      <c r="A570" s="255"/>
      <c r="B570" s="254"/>
      <c r="C570" s="251"/>
      <c r="D570" s="210"/>
      <c r="E570" s="210"/>
      <c r="J570" s="210"/>
      <c r="K570" s="210"/>
    </row>
    <row r="571" spans="1:11" s="213" customFormat="1" ht="12.75" customHeight="1">
      <c r="A571" s="255"/>
      <c r="B571" s="254"/>
      <c r="C571" s="251"/>
      <c r="D571" s="210"/>
      <c r="E571" s="210"/>
      <c r="J571" s="210"/>
      <c r="K571" s="210"/>
    </row>
    <row r="572" spans="1:11" s="213" customFormat="1" ht="12.75" customHeight="1">
      <c r="A572" s="255"/>
      <c r="B572" s="254"/>
      <c r="C572" s="251"/>
      <c r="D572" s="210"/>
      <c r="E572" s="210"/>
      <c r="J572" s="210"/>
      <c r="K572" s="210"/>
    </row>
    <row r="573" spans="1:11" s="213" customFormat="1" ht="12.75" customHeight="1">
      <c r="A573" s="255"/>
      <c r="B573" s="254"/>
      <c r="C573" s="251"/>
      <c r="D573" s="210"/>
      <c r="E573" s="210"/>
      <c r="J573" s="210"/>
      <c r="K573" s="210"/>
    </row>
    <row r="574" spans="1:11" s="213" customFormat="1" ht="12.75" customHeight="1">
      <c r="A574" s="255"/>
      <c r="B574" s="254"/>
      <c r="C574" s="251"/>
      <c r="D574" s="210"/>
      <c r="E574" s="210"/>
      <c r="J574" s="210"/>
      <c r="K574" s="210"/>
    </row>
    <row r="575" spans="1:11" s="213" customFormat="1" ht="12.75" customHeight="1">
      <c r="A575" s="255"/>
      <c r="B575" s="254"/>
      <c r="C575" s="251"/>
      <c r="D575" s="210"/>
      <c r="E575" s="210"/>
      <c r="J575" s="210"/>
      <c r="K575" s="210"/>
    </row>
    <row r="576" spans="1:11" s="213" customFormat="1" ht="12.75" customHeight="1">
      <c r="A576" s="255"/>
      <c r="B576" s="254"/>
      <c r="C576" s="251"/>
      <c r="D576" s="210"/>
      <c r="E576" s="210"/>
      <c r="J576" s="210"/>
      <c r="K576" s="210"/>
    </row>
    <row r="577" spans="1:11" s="213" customFormat="1">
      <c r="A577" s="255"/>
      <c r="B577" s="254"/>
      <c r="C577" s="251"/>
      <c r="D577" s="210"/>
      <c r="E577" s="210"/>
      <c r="J577" s="210"/>
      <c r="K577" s="210"/>
    </row>
    <row r="578" spans="1:11" s="213" customFormat="1">
      <c r="A578" s="255"/>
      <c r="B578" s="254"/>
      <c r="C578" s="251"/>
      <c r="D578" s="210"/>
      <c r="E578" s="210"/>
      <c r="J578" s="210"/>
      <c r="K578" s="210"/>
    </row>
    <row r="579" spans="1:11" s="213" customFormat="1">
      <c r="A579" s="255"/>
      <c r="B579" s="254"/>
      <c r="C579" s="251"/>
      <c r="D579" s="210"/>
      <c r="E579" s="210"/>
      <c r="J579" s="210"/>
      <c r="K579" s="210"/>
    </row>
    <row r="580" spans="1:11" s="213" customFormat="1">
      <c r="A580" s="255"/>
      <c r="B580" s="254"/>
      <c r="C580" s="251"/>
      <c r="D580" s="210"/>
      <c r="E580" s="210"/>
      <c r="J580" s="210"/>
      <c r="K580" s="210"/>
    </row>
    <row r="581" spans="1:11" s="213" customFormat="1">
      <c r="A581" s="255"/>
      <c r="B581" s="254"/>
      <c r="C581" s="251"/>
      <c r="D581" s="210"/>
      <c r="E581" s="210"/>
      <c r="J581" s="210"/>
      <c r="K581" s="210"/>
    </row>
    <row r="582" spans="1:11" s="213" customFormat="1">
      <c r="A582" s="255"/>
      <c r="B582" s="254"/>
      <c r="C582" s="251"/>
      <c r="D582" s="210"/>
      <c r="E582" s="210"/>
      <c r="J582" s="210"/>
      <c r="K582" s="210"/>
    </row>
    <row r="583" spans="1:11" s="213" customFormat="1">
      <c r="A583" s="255"/>
      <c r="B583" s="254"/>
      <c r="C583" s="251"/>
      <c r="D583" s="210"/>
      <c r="E583" s="210"/>
      <c r="J583" s="210"/>
      <c r="K583" s="210"/>
    </row>
    <row r="584" spans="1:11" s="213" customFormat="1">
      <c r="A584" s="255"/>
      <c r="B584" s="254"/>
      <c r="C584" s="251"/>
      <c r="D584" s="210"/>
      <c r="E584" s="210"/>
      <c r="J584" s="210"/>
      <c r="K584" s="210"/>
    </row>
    <row r="585" spans="1:11" s="213" customFormat="1">
      <c r="A585" s="255"/>
      <c r="B585" s="254"/>
      <c r="C585" s="251"/>
      <c r="D585" s="210"/>
      <c r="E585" s="210"/>
      <c r="J585" s="210"/>
      <c r="K585" s="210"/>
    </row>
    <row r="586" spans="1:11" s="213" customFormat="1">
      <c r="A586" s="255"/>
      <c r="B586" s="254"/>
      <c r="C586" s="251"/>
      <c r="D586" s="210"/>
      <c r="E586" s="210"/>
      <c r="J586" s="210"/>
      <c r="K586" s="210"/>
    </row>
    <row r="587" spans="1:11" s="213" customFormat="1">
      <c r="A587" s="255"/>
      <c r="B587" s="254"/>
      <c r="C587" s="251"/>
      <c r="D587" s="210"/>
      <c r="E587" s="210"/>
      <c r="J587" s="210"/>
      <c r="K587" s="210"/>
    </row>
    <row r="588" spans="1:11" s="213" customFormat="1">
      <c r="A588" s="255"/>
      <c r="B588" s="254"/>
      <c r="C588" s="251"/>
      <c r="D588" s="210"/>
      <c r="E588" s="210"/>
      <c r="J588" s="210"/>
      <c r="K588" s="210"/>
    </row>
    <row r="589" spans="1:11" s="213" customFormat="1">
      <c r="A589" s="255"/>
      <c r="B589" s="254"/>
      <c r="C589" s="251"/>
      <c r="D589" s="210"/>
      <c r="E589" s="210"/>
      <c r="J589" s="210"/>
      <c r="K589" s="210"/>
    </row>
    <row r="590" spans="1:11" s="213" customFormat="1">
      <c r="A590" s="255"/>
      <c r="B590" s="254"/>
      <c r="C590" s="251"/>
      <c r="D590" s="210"/>
      <c r="E590" s="210"/>
      <c r="J590" s="210"/>
      <c r="K590" s="210"/>
    </row>
    <row r="591" spans="1:11" s="213" customFormat="1">
      <c r="A591" s="255"/>
      <c r="B591" s="254"/>
      <c r="C591" s="251"/>
      <c r="D591" s="210"/>
      <c r="E591" s="210"/>
      <c r="J591" s="210"/>
      <c r="K591" s="210"/>
    </row>
    <row r="592" spans="1:11" s="213" customFormat="1">
      <c r="A592" s="255"/>
      <c r="B592" s="254"/>
      <c r="C592" s="251"/>
      <c r="D592" s="210"/>
      <c r="E592" s="210"/>
      <c r="J592" s="210"/>
      <c r="K592" s="210"/>
    </row>
    <row r="593" spans="1:11" s="213" customFormat="1">
      <c r="A593" s="255"/>
      <c r="B593" s="254"/>
      <c r="C593" s="251"/>
      <c r="D593" s="210"/>
      <c r="E593" s="210"/>
      <c r="J593" s="210"/>
      <c r="K593" s="210"/>
    </row>
    <row r="594" spans="1:11" s="213" customFormat="1">
      <c r="A594" s="255"/>
      <c r="B594" s="254"/>
      <c r="C594" s="251"/>
      <c r="D594" s="210"/>
      <c r="E594" s="210"/>
      <c r="J594" s="210"/>
      <c r="K594" s="210"/>
    </row>
    <row r="595" spans="1:11" s="213" customFormat="1">
      <c r="A595" s="255"/>
      <c r="B595" s="254"/>
      <c r="C595" s="251"/>
      <c r="D595" s="210"/>
      <c r="E595" s="210"/>
      <c r="J595" s="210"/>
      <c r="K595" s="210"/>
    </row>
    <row r="596" spans="1:11" s="213" customFormat="1">
      <c r="A596" s="255"/>
      <c r="B596" s="254"/>
      <c r="C596" s="251"/>
      <c r="D596" s="210"/>
      <c r="E596" s="210"/>
      <c r="J596" s="210"/>
      <c r="K596" s="210"/>
    </row>
    <row r="597" spans="1:11" s="213" customFormat="1">
      <c r="A597" s="255"/>
      <c r="B597" s="254"/>
      <c r="C597" s="251"/>
      <c r="D597" s="210"/>
      <c r="E597" s="210"/>
      <c r="J597" s="210"/>
      <c r="K597" s="210"/>
    </row>
    <row r="598" spans="1:11" s="213" customFormat="1">
      <c r="A598" s="255"/>
      <c r="B598" s="254"/>
      <c r="C598" s="251"/>
      <c r="D598" s="210"/>
      <c r="E598" s="210"/>
      <c r="J598" s="210"/>
      <c r="K598" s="210"/>
    </row>
    <row r="599" spans="1:11" s="213" customFormat="1">
      <c r="A599" s="255"/>
      <c r="B599" s="254"/>
      <c r="C599" s="251"/>
      <c r="D599" s="210"/>
      <c r="E599" s="210"/>
      <c r="J599" s="210"/>
      <c r="K599" s="210"/>
    </row>
    <row r="600" spans="1:11" s="213" customFormat="1">
      <c r="A600" s="255"/>
      <c r="B600" s="254"/>
      <c r="C600" s="251"/>
      <c r="D600" s="210"/>
      <c r="E600" s="210"/>
      <c r="J600" s="210"/>
      <c r="K600" s="210"/>
    </row>
    <row r="601" spans="1:11" s="213" customFormat="1">
      <c r="A601" s="255"/>
      <c r="B601" s="254"/>
      <c r="C601" s="251"/>
      <c r="D601" s="210"/>
      <c r="E601" s="210"/>
      <c r="J601" s="210"/>
      <c r="K601" s="210"/>
    </row>
    <row r="602" spans="1:11" s="213" customFormat="1">
      <c r="A602" s="255"/>
      <c r="B602" s="254"/>
      <c r="C602" s="251"/>
      <c r="D602" s="210"/>
      <c r="E602" s="210"/>
      <c r="J602" s="210"/>
      <c r="K602" s="210"/>
    </row>
    <row r="603" spans="1:11" s="213" customFormat="1">
      <c r="A603" s="255"/>
      <c r="B603" s="254"/>
      <c r="C603" s="251"/>
      <c r="D603" s="210"/>
      <c r="E603" s="210"/>
      <c r="J603" s="210"/>
      <c r="K603" s="210"/>
    </row>
    <row r="604" spans="1:11" s="213" customFormat="1">
      <c r="A604" s="255"/>
      <c r="B604" s="254"/>
      <c r="C604" s="251"/>
      <c r="D604" s="210"/>
      <c r="E604" s="210"/>
      <c r="J604" s="210"/>
      <c r="K604" s="210"/>
    </row>
    <row r="605" spans="1:11" s="213" customFormat="1">
      <c r="A605" s="255"/>
      <c r="B605" s="254"/>
      <c r="C605" s="251"/>
      <c r="D605" s="210"/>
      <c r="E605" s="210"/>
      <c r="J605" s="210"/>
      <c r="K605" s="210"/>
    </row>
    <row r="606" spans="1:11" s="213" customFormat="1">
      <c r="A606" s="255"/>
      <c r="B606" s="254"/>
      <c r="C606" s="251"/>
      <c r="D606" s="210"/>
      <c r="E606" s="210"/>
      <c r="J606" s="210"/>
      <c r="K606" s="210"/>
    </row>
    <row r="607" spans="1:11" s="213" customFormat="1">
      <c r="A607" s="255"/>
      <c r="B607" s="254"/>
      <c r="C607" s="251"/>
      <c r="D607" s="210"/>
      <c r="E607" s="210"/>
      <c r="J607" s="210"/>
      <c r="K607" s="210"/>
    </row>
    <row r="608" spans="1:11" s="213" customFormat="1">
      <c r="A608" s="255"/>
      <c r="B608" s="254"/>
      <c r="C608" s="251"/>
      <c r="D608" s="210"/>
      <c r="E608" s="210"/>
      <c r="J608" s="210"/>
      <c r="K608" s="210"/>
    </row>
    <row r="609" spans="1:11" s="213" customFormat="1">
      <c r="A609" s="255"/>
      <c r="B609" s="254"/>
      <c r="C609" s="251"/>
      <c r="D609" s="210"/>
      <c r="E609" s="210"/>
      <c r="J609" s="210"/>
      <c r="K609" s="210"/>
    </row>
    <row r="610" spans="1:11" s="213" customFormat="1">
      <c r="A610" s="255"/>
      <c r="B610" s="254"/>
      <c r="C610" s="251"/>
      <c r="D610" s="210"/>
      <c r="E610" s="210"/>
      <c r="J610" s="210"/>
      <c r="K610" s="210"/>
    </row>
    <row r="611" spans="1:11" s="213" customFormat="1">
      <c r="A611" s="255"/>
      <c r="B611" s="254"/>
      <c r="C611" s="251"/>
      <c r="D611" s="210"/>
      <c r="E611" s="210"/>
      <c r="J611" s="210"/>
      <c r="K611" s="210"/>
    </row>
    <row r="612" spans="1:11" s="213" customFormat="1">
      <c r="A612" s="255"/>
      <c r="B612" s="254"/>
      <c r="C612" s="251"/>
      <c r="D612" s="210"/>
      <c r="E612" s="210"/>
      <c r="J612" s="210"/>
      <c r="K612" s="210"/>
    </row>
    <row r="613" spans="1:11" s="213" customFormat="1">
      <c r="A613" s="255"/>
      <c r="B613" s="254"/>
      <c r="C613" s="251"/>
      <c r="D613" s="210"/>
      <c r="E613" s="210"/>
      <c r="J613" s="210"/>
      <c r="K613" s="210"/>
    </row>
    <row r="614" spans="1:11" s="213" customFormat="1">
      <c r="A614" s="255"/>
      <c r="B614" s="254"/>
      <c r="C614" s="251"/>
      <c r="D614" s="210"/>
      <c r="E614" s="210"/>
      <c r="J614" s="210"/>
      <c r="K614" s="210"/>
    </row>
    <row r="615" spans="1:11" s="213" customFormat="1">
      <c r="A615" s="255"/>
      <c r="B615" s="254"/>
      <c r="C615" s="251"/>
      <c r="D615" s="210"/>
      <c r="E615" s="210"/>
      <c r="J615" s="210"/>
      <c r="K615" s="210"/>
    </row>
    <row r="616" spans="1:11" s="213" customFormat="1">
      <c r="A616" s="255"/>
      <c r="B616" s="254"/>
      <c r="C616" s="251"/>
      <c r="D616" s="210"/>
      <c r="E616" s="210"/>
      <c r="J616" s="210"/>
      <c r="K616" s="210"/>
    </row>
    <row r="617" spans="1:11" s="213" customFormat="1">
      <c r="A617" s="255"/>
      <c r="B617" s="254"/>
      <c r="C617" s="251"/>
      <c r="D617" s="210"/>
      <c r="E617" s="210"/>
      <c r="J617" s="210"/>
      <c r="K617" s="210"/>
    </row>
    <row r="618" spans="1:11" s="213" customFormat="1">
      <c r="A618" s="255"/>
      <c r="B618" s="254"/>
      <c r="C618" s="251"/>
      <c r="D618" s="210"/>
      <c r="E618" s="210"/>
      <c r="J618" s="210"/>
      <c r="K618" s="210"/>
    </row>
    <row r="619" spans="1:11" s="213" customFormat="1">
      <c r="A619" s="255"/>
      <c r="B619" s="254"/>
      <c r="C619" s="251"/>
      <c r="D619" s="210"/>
      <c r="E619" s="210"/>
      <c r="J619" s="210"/>
      <c r="K619" s="210"/>
    </row>
    <row r="620" spans="1:11" s="213" customFormat="1">
      <c r="A620" s="255"/>
      <c r="B620" s="254"/>
      <c r="C620" s="251"/>
      <c r="D620" s="210"/>
      <c r="E620" s="210"/>
      <c r="J620" s="210"/>
      <c r="K620" s="210"/>
    </row>
    <row r="621" spans="1:11" s="213" customFormat="1">
      <c r="A621" s="255"/>
      <c r="B621" s="254"/>
      <c r="C621" s="251"/>
      <c r="D621" s="210"/>
      <c r="E621" s="210"/>
      <c r="J621" s="210"/>
      <c r="K621" s="210"/>
    </row>
    <row r="622" spans="1:11" s="213" customFormat="1">
      <c r="A622" s="255"/>
      <c r="B622" s="254"/>
      <c r="C622" s="251"/>
      <c r="D622" s="210"/>
      <c r="E622" s="210"/>
      <c r="J622" s="210"/>
      <c r="K622" s="210"/>
    </row>
    <row r="623" spans="1:11" s="213" customFormat="1">
      <c r="A623" s="255"/>
      <c r="B623" s="254"/>
      <c r="C623" s="251"/>
      <c r="D623" s="210"/>
      <c r="E623" s="210"/>
      <c r="J623" s="210"/>
      <c r="K623" s="210"/>
    </row>
    <row r="624" spans="1:11" s="213" customFormat="1" ht="12.75" customHeight="1">
      <c r="A624" s="255"/>
      <c r="B624" s="254"/>
      <c r="C624" s="251"/>
      <c r="D624" s="210"/>
      <c r="E624" s="210"/>
      <c r="J624" s="210"/>
      <c r="K624" s="210"/>
    </row>
    <row r="625" spans="1:11" s="213" customFormat="1" ht="12.75" customHeight="1">
      <c r="A625" s="255"/>
      <c r="B625" s="254"/>
      <c r="C625" s="251"/>
      <c r="D625" s="210"/>
      <c r="E625" s="210"/>
      <c r="J625" s="210"/>
      <c r="K625" s="210"/>
    </row>
    <row r="626" spans="1:11" s="213" customFormat="1" ht="12.75" customHeight="1">
      <c r="A626" s="255"/>
      <c r="B626" s="254"/>
      <c r="C626" s="251"/>
      <c r="D626" s="210"/>
      <c r="E626" s="210"/>
      <c r="J626" s="210"/>
      <c r="K626" s="210"/>
    </row>
    <row r="627" spans="1:11" s="213" customFormat="1" ht="12.75" customHeight="1">
      <c r="A627" s="255"/>
      <c r="B627" s="254"/>
      <c r="C627" s="251"/>
      <c r="D627" s="210"/>
      <c r="E627" s="210"/>
      <c r="J627" s="210"/>
      <c r="K627" s="210"/>
    </row>
    <row r="628" spans="1:11" s="213" customFormat="1" ht="12.75" customHeight="1">
      <c r="A628" s="255"/>
      <c r="B628" s="254"/>
      <c r="C628" s="251"/>
      <c r="D628" s="210"/>
      <c r="E628" s="210"/>
      <c r="J628" s="210"/>
      <c r="K628" s="210"/>
    </row>
    <row r="629" spans="1:11" s="213" customFormat="1" ht="12.75" customHeight="1">
      <c r="A629" s="255"/>
      <c r="B629" s="254"/>
      <c r="C629" s="251"/>
      <c r="D629" s="210"/>
      <c r="E629" s="210"/>
      <c r="J629" s="210"/>
      <c r="K629" s="210"/>
    </row>
    <row r="630" spans="1:11" s="213" customFormat="1" ht="12.75" customHeight="1">
      <c r="A630" s="255"/>
      <c r="B630" s="254"/>
      <c r="C630" s="251"/>
      <c r="D630" s="210"/>
      <c r="E630" s="210"/>
      <c r="J630" s="210"/>
      <c r="K630" s="210"/>
    </row>
    <row r="631" spans="1:11" s="213" customFormat="1" ht="12.75" customHeight="1">
      <c r="A631" s="255"/>
      <c r="B631" s="254"/>
      <c r="C631" s="251"/>
      <c r="D631" s="210"/>
      <c r="E631" s="210"/>
      <c r="J631" s="210"/>
      <c r="K631" s="210"/>
    </row>
    <row r="632" spans="1:11" s="213" customFormat="1" ht="12.75" customHeight="1">
      <c r="A632" s="255"/>
      <c r="B632" s="254"/>
      <c r="C632" s="251"/>
      <c r="D632" s="210"/>
      <c r="E632" s="210"/>
      <c r="J632" s="210"/>
      <c r="K632" s="210"/>
    </row>
    <row r="633" spans="1:11" s="213" customFormat="1">
      <c r="A633" s="255"/>
      <c r="B633" s="254"/>
      <c r="C633" s="251"/>
      <c r="D633" s="210"/>
      <c r="E633" s="210"/>
      <c r="J633" s="210"/>
      <c r="K633" s="210"/>
    </row>
    <row r="634" spans="1:11" s="213" customFormat="1">
      <c r="A634" s="255"/>
      <c r="B634" s="254"/>
      <c r="C634" s="251"/>
      <c r="D634" s="210"/>
      <c r="E634" s="210"/>
      <c r="J634" s="210"/>
      <c r="K634" s="210"/>
    </row>
    <row r="635" spans="1:11" s="213" customFormat="1">
      <c r="A635" s="255"/>
      <c r="B635" s="254"/>
      <c r="C635" s="251"/>
      <c r="D635" s="210"/>
      <c r="E635" s="210"/>
      <c r="J635" s="210"/>
      <c r="K635" s="210"/>
    </row>
    <row r="636" spans="1:11" s="213" customFormat="1">
      <c r="A636" s="255"/>
      <c r="B636" s="254"/>
      <c r="C636" s="251"/>
      <c r="D636" s="210"/>
      <c r="E636" s="210"/>
      <c r="J636" s="210"/>
      <c r="K636" s="210"/>
    </row>
    <row r="637" spans="1:11" s="213" customFormat="1">
      <c r="A637" s="255"/>
      <c r="B637" s="254"/>
      <c r="C637" s="251"/>
      <c r="D637" s="210"/>
      <c r="E637" s="210"/>
      <c r="J637" s="210"/>
      <c r="K637" s="210"/>
    </row>
    <row r="638" spans="1:11" s="213" customFormat="1">
      <c r="A638" s="255"/>
      <c r="B638" s="254"/>
      <c r="C638" s="251"/>
      <c r="D638" s="210"/>
      <c r="E638" s="210"/>
      <c r="J638" s="210"/>
      <c r="K638" s="210"/>
    </row>
    <row r="639" spans="1:11" s="213" customFormat="1">
      <c r="A639" s="255"/>
      <c r="B639" s="254"/>
      <c r="C639" s="251"/>
      <c r="D639" s="210"/>
      <c r="E639" s="210"/>
      <c r="J639" s="210"/>
      <c r="K639" s="210"/>
    </row>
    <row r="640" spans="1:11" s="213" customFormat="1">
      <c r="A640" s="255"/>
      <c r="B640" s="254"/>
      <c r="C640" s="251"/>
      <c r="D640" s="210"/>
      <c r="E640" s="210"/>
      <c r="J640" s="210"/>
      <c r="K640" s="210"/>
    </row>
    <row r="641" spans="1:11" s="213" customFormat="1">
      <c r="A641" s="255"/>
      <c r="B641" s="254"/>
      <c r="C641" s="251"/>
      <c r="D641" s="210"/>
      <c r="E641" s="210"/>
      <c r="J641" s="210"/>
      <c r="K641" s="210"/>
    </row>
    <row r="642" spans="1:11" s="213" customFormat="1">
      <c r="A642" s="255"/>
      <c r="B642" s="254"/>
      <c r="C642" s="251"/>
      <c r="D642" s="210"/>
      <c r="E642" s="210"/>
      <c r="J642" s="210"/>
      <c r="K642" s="210"/>
    </row>
    <row r="643" spans="1:11" s="213" customFormat="1">
      <c r="A643" s="255"/>
      <c r="B643" s="254"/>
      <c r="C643" s="251"/>
      <c r="D643" s="210"/>
      <c r="E643" s="210"/>
      <c r="J643" s="210"/>
      <c r="K643" s="210"/>
    </row>
    <row r="644" spans="1:11" s="213" customFormat="1">
      <c r="A644" s="255"/>
      <c r="B644" s="254"/>
      <c r="C644" s="251"/>
      <c r="D644" s="210"/>
      <c r="E644" s="210"/>
      <c r="J644" s="210"/>
      <c r="K644" s="210"/>
    </row>
    <row r="645" spans="1:11" s="213" customFormat="1">
      <c r="A645" s="255"/>
      <c r="B645" s="254"/>
      <c r="C645" s="251"/>
      <c r="D645" s="210"/>
      <c r="E645" s="210"/>
      <c r="J645" s="210"/>
      <c r="K645" s="210"/>
    </row>
    <row r="646" spans="1:11" s="213" customFormat="1">
      <c r="A646" s="255"/>
      <c r="B646" s="254"/>
      <c r="C646" s="251"/>
      <c r="D646" s="210"/>
      <c r="E646" s="210"/>
      <c r="J646" s="210"/>
      <c r="K646" s="210"/>
    </row>
    <row r="647" spans="1:11" s="213" customFormat="1">
      <c r="A647" s="255"/>
      <c r="B647" s="254"/>
      <c r="C647" s="251"/>
      <c r="D647" s="210"/>
      <c r="E647" s="210"/>
      <c r="J647" s="210"/>
      <c r="K647" s="210"/>
    </row>
    <row r="648" spans="1:11" s="213" customFormat="1">
      <c r="A648" s="255"/>
      <c r="B648" s="254"/>
      <c r="C648" s="251"/>
      <c r="D648" s="210"/>
      <c r="E648" s="210"/>
      <c r="J648" s="210"/>
      <c r="K648" s="210"/>
    </row>
    <row r="649" spans="1:11" s="213" customFormat="1">
      <c r="A649" s="255"/>
      <c r="B649" s="254"/>
      <c r="C649" s="251"/>
      <c r="D649" s="210"/>
      <c r="E649" s="210"/>
      <c r="J649" s="210"/>
      <c r="K649" s="210"/>
    </row>
    <row r="650" spans="1:11" s="213" customFormat="1">
      <c r="A650" s="255"/>
      <c r="B650" s="254"/>
      <c r="C650" s="251"/>
      <c r="D650" s="210"/>
      <c r="E650" s="210"/>
      <c r="J650" s="210"/>
      <c r="K650" s="210"/>
    </row>
    <row r="651" spans="1:11" s="213" customFormat="1">
      <c r="A651" s="255"/>
      <c r="B651" s="254"/>
      <c r="C651" s="251"/>
      <c r="D651" s="210"/>
      <c r="E651" s="210"/>
      <c r="J651" s="210"/>
      <c r="K651" s="210"/>
    </row>
    <row r="652" spans="1:11" s="213" customFormat="1">
      <c r="A652" s="255"/>
      <c r="B652" s="254"/>
      <c r="C652" s="251"/>
      <c r="D652" s="210"/>
      <c r="E652" s="210"/>
      <c r="J652" s="210"/>
      <c r="K652" s="210"/>
    </row>
    <row r="653" spans="1:11" s="213" customFormat="1">
      <c r="A653" s="255"/>
      <c r="B653" s="254"/>
      <c r="C653" s="251"/>
      <c r="D653" s="210"/>
      <c r="E653" s="210"/>
      <c r="J653" s="210"/>
      <c r="K653" s="210"/>
    </row>
    <row r="654" spans="1:11" s="213" customFormat="1">
      <c r="A654" s="255"/>
      <c r="B654" s="254"/>
      <c r="C654" s="251"/>
      <c r="D654" s="210"/>
      <c r="E654" s="210"/>
      <c r="J654" s="210"/>
      <c r="K654" s="210"/>
    </row>
    <row r="655" spans="1:11" s="213" customFormat="1">
      <c r="A655" s="255"/>
      <c r="B655" s="254"/>
      <c r="C655" s="251"/>
      <c r="D655" s="210"/>
      <c r="E655" s="210"/>
      <c r="J655" s="210"/>
      <c r="K655" s="210"/>
    </row>
    <row r="656" spans="1:11" s="213" customFormat="1">
      <c r="A656" s="255"/>
      <c r="B656" s="254"/>
      <c r="C656" s="251"/>
      <c r="D656" s="210"/>
      <c r="E656" s="210"/>
      <c r="J656" s="210"/>
      <c r="K656" s="210"/>
    </row>
    <row r="657" spans="1:11" s="213" customFormat="1">
      <c r="A657" s="255"/>
      <c r="B657" s="254"/>
      <c r="C657" s="251"/>
      <c r="D657" s="210"/>
      <c r="E657" s="210"/>
      <c r="J657" s="210"/>
      <c r="K657" s="210"/>
    </row>
    <row r="658" spans="1:11" s="213" customFormat="1">
      <c r="A658" s="255"/>
      <c r="B658" s="254"/>
      <c r="C658" s="251"/>
      <c r="D658" s="210"/>
      <c r="E658" s="210"/>
      <c r="J658" s="210"/>
      <c r="K658" s="210"/>
    </row>
    <row r="659" spans="1:11" s="213" customFormat="1">
      <c r="A659" s="255"/>
      <c r="B659" s="254"/>
      <c r="C659" s="251"/>
      <c r="D659" s="210"/>
      <c r="E659" s="210"/>
      <c r="J659" s="210"/>
      <c r="K659" s="210"/>
    </row>
    <row r="660" spans="1:11" s="213" customFormat="1">
      <c r="A660" s="255"/>
      <c r="B660" s="254"/>
      <c r="C660" s="251"/>
      <c r="D660" s="210"/>
      <c r="E660" s="210"/>
      <c r="J660" s="210"/>
      <c r="K660" s="210"/>
    </row>
    <row r="661" spans="1:11" s="213" customFormat="1">
      <c r="A661" s="255"/>
      <c r="B661" s="254"/>
      <c r="C661" s="251"/>
      <c r="D661" s="210"/>
      <c r="E661" s="210"/>
      <c r="J661" s="210"/>
      <c r="K661" s="210"/>
    </row>
    <row r="662" spans="1:11" s="213" customFormat="1">
      <c r="A662" s="255"/>
      <c r="B662" s="254"/>
      <c r="C662" s="251"/>
      <c r="D662" s="210"/>
      <c r="E662" s="210"/>
      <c r="J662" s="210"/>
      <c r="K662" s="210"/>
    </row>
    <row r="663" spans="1:11" s="213" customFormat="1">
      <c r="A663" s="255"/>
      <c r="B663" s="254"/>
      <c r="C663" s="251"/>
      <c r="D663" s="210"/>
      <c r="E663" s="210"/>
      <c r="J663" s="210"/>
      <c r="K663" s="210"/>
    </row>
    <row r="664" spans="1:11" s="213" customFormat="1">
      <c r="A664" s="255"/>
      <c r="B664" s="254"/>
      <c r="C664" s="251"/>
      <c r="D664" s="210"/>
      <c r="E664" s="210"/>
      <c r="J664" s="210"/>
      <c r="K664" s="210"/>
    </row>
    <row r="665" spans="1:11" s="213" customFormat="1">
      <c r="A665" s="255"/>
      <c r="B665" s="254"/>
      <c r="C665" s="251"/>
      <c r="D665" s="210"/>
      <c r="E665" s="210"/>
      <c r="J665" s="210"/>
      <c r="K665" s="210"/>
    </row>
    <row r="666" spans="1:11" s="213" customFormat="1">
      <c r="A666" s="255"/>
      <c r="B666" s="254"/>
      <c r="C666" s="251"/>
      <c r="D666" s="210"/>
      <c r="E666" s="210"/>
      <c r="J666" s="210"/>
      <c r="K666" s="210"/>
    </row>
    <row r="667" spans="1:11" s="213" customFormat="1">
      <c r="A667" s="255"/>
      <c r="B667" s="254"/>
      <c r="C667" s="251"/>
      <c r="D667" s="210"/>
      <c r="E667" s="210"/>
      <c r="J667" s="210"/>
      <c r="K667" s="210"/>
    </row>
    <row r="668" spans="1:11" s="213" customFormat="1">
      <c r="A668" s="255"/>
      <c r="B668" s="254"/>
      <c r="C668" s="251"/>
      <c r="D668" s="210"/>
      <c r="E668" s="210"/>
      <c r="J668" s="210"/>
      <c r="K668" s="210"/>
    </row>
    <row r="669" spans="1:11" s="213" customFormat="1">
      <c r="A669" s="255"/>
      <c r="B669" s="254"/>
      <c r="C669" s="251"/>
      <c r="D669" s="210"/>
      <c r="E669" s="210"/>
      <c r="J669" s="210"/>
      <c r="K669" s="210"/>
    </row>
    <row r="670" spans="1:11" s="213" customFormat="1">
      <c r="A670" s="255"/>
      <c r="B670" s="254"/>
      <c r="C670" s="251"/>
      <c r="D670" s="210"/>
      <c r="E670" s="210"/>
      <c r="J670" s="210"/>
      <c r="K670" s="210"/>
    </row>
    <row r="671" spans="1:11" s="213" customFormat="1">
      <c r="A671" s="255"/>
      <c r="B671" s="254"/>
      <c r="C671" s="251"/>
      <c r="D671" s="210"/>
      <c r="E671" s="210"/>
      <c r="J671" s="210"/>
      <c r="K671" s="210"/>
    </row>
    <row r="672" spans="1:11" s="213" customFormat="1">
      <c r="A672" s="255"/>
      <c r="B672" s="254"/>
      <c r="C672" s="251"/>
      <c r="D672" s="210"/>
      <c r="E672" s="210"/>
      <c r="J672" s="210"/>
      <c r="K672" s="210"/>
    </row>
    <row r="673" spans="1:11" s="213" customFormat="1">
      <c r="A673" s="255"/>
      <c r="B673" s="254"/>
      <c r="C673" s="251"/>
      <c r="D673" s="210"/>
      <c r="E673" s="210"/>
      <c r="J673" s="210"/>
      <c r="K673" s="210"/>
    </row>
    <row r="674" spans="1:11" s="213" customFormat="1">
      <c r="A674" s="255"/>
      <c r="B674" s="254"/>
      <c r="C674" s="251"/>
      <c r="D674" s="210"/>
      <c r="E674" s="210"/>
      <c r="J674" s="210"/>
      <c r="K674" s="210"/>
    </row>
    <row r="675" spans="1:11" s="213" customFormat="1">
      <c r="A675" s="255"/>
      <c r="B675" s="254"/>
      <c r="C675" s="251"/>
      <c r="D675" s="210"/>
      <c r="E675" s="210"/>
      <c r="J675" s="210"/>
      <c r="K675" s="210"/>
    </row>
    <row r="676" spans="1:11" s="213" customFormat="1">
      <c r="A676" s="255"/>
      <c r="B676" s="254"/>
      <c r="C676" s="251"/>
      <c r="D676" s="210"/>
      <c r="E676" s="210"/>
      <c r="J676" s="210"/>
      <c r="K676" s="210"/>
    </row>
    <row r="677" spans="1:11" s="213" customFormat="1">
      <c r="A677" s="255"/>
      <c r="B677" s="254"/>
      <c r="C677" s="251"/>
      <c r="D677" s="210"/>
      <c r="E677" s="210"/>
      <c r="J677" s="210"/>
      <c r="K677" s="210"/>
    </row>
    <row r="678" spans="1:11" s="213" customFormat="1">
      <c r="A678" s="255"/>
      <c r="B678" s="254"/>
      <c r="C678" s="251"/>
      <c r="D678" s="210"/>
      <c r="E678" s="210"/>
      <c r="J678" s="210"/>
      <c r="K678" s="210"/>
    </row>
    <row r="679" spans="1:11" s="213" customFormat="1" ht="12.75" customHeight="1">
      <c r="A679" s="255"/>
      <c r="B679" s="254"/>
      <c r="C679" s="251"/>
      <c r="D679" s="210"/>
      <c r="E679" s="210"/>
      <c r="J679" s="210"/>
      <c r="K679" s="210"/>
    </row>
    <row r="680" spans="1:11" s="213" customFormat="1" ht="12.75" customHeight="1">
      <c r="A680" s="255"/>
      <c r="B680" s="254"/>
      <c r="C680" s="251"/>
      <c r="D680" s="210"/>
      <c r="E680" s="210"/>
      <c r="J680" s="210"/>
      <c r="K680" s="210"/>
    </row>
    <row r="681" spans="1:11" s="213" customFormat="1" ht="12.75" customHeight="1">
      <c r="A681" s="255"/>
      <c r="B681" s="254"/>
      <c r="C681" s="251"/>
      <c r="D681" s="210"/>
      <c r="E681" s="210"/>
      <c r="J681" s="210"/>
      <c r="K681" s="210"/>
    </row>
    <row r="682" spans="1:11" s="213" customFormat="1" ht="12.75" customHeight="1">
      <c r="A682" s="255"/>
      <c r="B682" s="254"/>
      <c r="C682" s="251"/>
      <c r="D682" s="210"/>
      <c r="E682" s="210"/>
      <c r="J682" s="210"/>
      <c r="K682" s="210"/>
    </row>
    <row r="683" spans="1:11" s="213" customFormat="1" ht="12.75" customHeight="1">
      <c r="A683" s="255"/>
      <c r="B683" s="254"/>
      <c r="C683" s="251"/>
      <c r="D683" s="210"/>
      <c r="E683" s="210"/>
      <c r="J683" s="210"/>
      <c r="K683" s="210"/>
    </row>
    <row r="684" spans="1:11" s="213" customFormat="1" ht="12.75" customHeight="1">
      <c r="A684" s="255"/>
      <c r="B684" s="254"/>
      <c r="C684" s="251"/>
      <c r="D684" s="210"/>
      <c r="E684" s="210"/>
      <c r="J684" s="210"/>
      <c r="K684" s="210"/>
    </row>
    <row r="685" spans="1:11" s="213" customFormat="1" ht="12.75" customHeight="1">
      <c r="A685" s="255"/>
      <c r="B685" s="254"/>
      <c r="C685" s="251"/>
      <c r="D685" s="210"/>
      <c r="E685" s="210"/>
      <c r="J685" s="210"/>
      <c r="K685" s="210"/>
    </row>
    <row r="686" spans="1:11" s="213" customFormat="1" ht="12.75" customHeight="1">
      <c r="A686" s="255"/>
      <c r="B686" s="254"/>
      <c r="C686" s="251"/>
      <c r="D686" s="210"/>
      <c r="E686" s="210"/>
      <c r="J686" s="210"/>
      <c r="K686" s="210"/>
    </row>
    <row r="687" spans="1:11" s="213" customFormat="1">
      <c r="A687" s="255"/>
      <c r="B687" s="254"/>
      <c r="C687" s="251"/>
      <c r="D687" s="210"/>
      <c r="E687" s="210"/>
      <c r="J687" s="210"/>
      <c r="K687" s="210"/>
    </row>
    <row r="688" spans="1:11" s="213" customFormat="1">
      <c r="A688" s="255"/>
      <c r="B688" s="254"/>
      <c r="C688" s="251"/>
      <c r="D688" s="210"/>
      <c r="E688" s="210"/>
      <c r="J688" s="210"/>
      <c r="K688" s="210"/>
    </row>
    <row r="689" spans="1:11" s="213" customFormat="1">
      <c r="A689" s="255"/>
      <c r="B689" s="254"/>
      <c r="C689" s="251"/>
      <c r="D689" s="210"/>
      <c r="E689" s="210"/>
      <c r="J689" s="210"/>
      <c r="K689" s="210"/>
    </row>
    <row r="690" spans="1:11" s="213" customFormat="1">
      <c r="A690" s="255"/>
      <c r="B690" s="254"/>
      <c r="C690" s="251"/>
      <c r="D690" s="210"/>
      <c r="E690" s="210"/>
      <c r="J690" s="210"/>
      <c r="K690" s="210"/>
    </row>
    <row r="691" spans="1:11" s="213" customFormat="1">
      <c r="A691" s="255"/>
      <c r="B691" s="254"/>
      <c r="C691" s="251"/>
      <c r="D691" s="210"/>
      <c r="E691" s="210"/>
      <c r="J691" s="210"/>
      <c r="K691" s="210"/>
    </row>
    <row r="692" spans="1:11" s="213" customFormat="1">
      <c r="A692" s="255"/>
      <c r="B692" s="254"/>
      <c r="C692" s="251"/>
      <c r="D692" s="210"/>
      <c r="E692" s="210"/>
      <c r="J692" s="210"/>
      <c r="K692" s="210"/>
    </row>
    <row r="693" spans="1:11" s="213" customFormat="1">
      <c r="A693" s="255"/>
      <c r="B693" s="254"/>
      <c r="C693" s="251"/>
      <c r="D693" s="210"/>
      <c r="E693" s="210"/>
      <c r="J693" s="210"/>
      <c r="K693" s="210"/>
    </row>
    <row r="694" spans="1:11" s="213" customFormat="1">
      <c r="A694" s="255"/>
      <c r="B694" s="254"/>
      <c r="C694" s="251"/>
      <c r="D694" s="210"/>
      <c r="E694" s="210"/>
      <c r="J694" s="210"/>
      <c r="K694" s="210"/>
    </row>
    <row r="695" spans="1:11" s="213" customFormat="1">
      <c r="A695" s="255"/>
      <c r="B695" s="254"/>
      <c r="C695" s="251"/>
      <c r="D695" s="210"/>
      <c r="E695" s="210"/>
      <c r="J695" s="210"/>
      <c r="K695" s="210"/>
    </row>
    <row r="696" spans="1:11" s="213" customFormat="1">
      <c r="A696" s="255"/>
      <c r="B696" s="254"/>
      <c r="C696" s="251"/>
      <c r="D696" s="210"/>
      <c r="E696" s="210"/>
      <c r="J696" s="210"/>
      <c r="K696" s="210"/>
    </row>
    <row r="697" spans="1:11" s="213" customFormat="1">
      <c r="A697" s="255"/>
      <c r="B697" s="254"/>
      <c r="C697" s="251"/>
      <c r="D697" s="210"/>
      <c r="E697" s="210"/>
      <c r="J697" s="210"/>
      <c r="K697" s="210"/>
    </row>
    <row r="698" spans="1:11" s="213" customFormat="1">
      <c r="A698" s="255"/>
      <c r="B698" s="254"/>
      <c r="C698" s="251"/>
      <c r="D698" s="210"/>
      <c r="E698" s="210"/>
      <c r="J698" s="210"/>
      <c r="K698" s="210"/>
    </row>
    <row r="699" spans="1:11" s="213" customFormat="1">
      <c r="A699" s="255"/>
      <c r="B699" s="254"/>
      <c r="C699" s="251"/>
      <c r="D699" s="210"/>
      <c r="E699" s="210"/>
      <c r="J699" s="210"/>
      <c r="K699" s="210"/>
    </row>
    <row r="700" spans="1:11" s="213" customFormat="1">
      <c r="A700" s="255"/>
      <c r="B700" s="254"/>
      <c r="C700" s="251"/>
      <c r="D700" s="210"/>
      <c r="E700" s="210"/>
      <c r="J700" s="210"/>
      <c r="K700" s="210"/>
    </row>
    <row r="701" spans="1:11" s="213" customFormat="1">
      <c r="A701" s="255"/>
      <c r="B701" s="254"/>
      <c r="C701" s="251"/>
      <c r="D701" s="210"/>
      <c r="E701" s="210"/>
      <c r="J701" s="210"/>
      <c r="K701" s="210"/>
    </row>
    <row r="702" spans="1:11" s="213" customFormat="1">
      <c r="A702" s="255"/>
      <c r="B702" s="254"/>
      <c r="C702" s="251"/>
      <c r="D702" s="210"/>
      <c r="E702" s="210"/>
      <c r="J702" s="210"/>
      <c r="K702" s="210"/>
    </row>
    <row r="703" spans="1:11" s="213" customFormat="1">
      <c r="A703" s="255"/>
      <c r="B703" s="254"/>
      <c r="C703" s="251"/>
      <c r="D703" s="210"/>
      <c r="E703" s="210"/>
      <c r="J703" s="210"/>
      <c r="K703" s="210"/>
    </row>
    <row r="704" spans="1:11" s="213" customFormat="1">
      <c r="A704" s="255"/>
      <c r="B704" s="254"/>
      <c r="C704" s="251"/>
      <c r="D704" s="210"/>
      <c r="E704" s="210"/>
      <c r="J704" s="210"/>
      <c r="K704" s="210"/>
    </row>
    <row r="705" spans="1:11" s="213" customFormat="1">
      <c r="A705" s="255"/>
      <c r="B705" s="254"/>
      <c r="C705" s="251"/>
      <c r="D705" s="210"/>
      <c r="E705" s="210"/>
      <c r="J705" s="210"/>
      <c r="K705" s="210"/>
    </row>
    <row r="706" spans="1:11" s="213" customFormat="1">
      <c r="A706" s="255"/>
      <c r="B706" s="254"/>
      <c r="C706" s="251"/>
      <c r="D706" s="210"/>
      <c r="E706" s="210"/>
      <c r="J706" s="210"/>
      <c r="K706" s="210"/>
    </row>
    <row r="707" spans="1:11" s="213" customFormat="1">
      <c r="A707" s="255"/>
      <c r="B707" s="254"/>
      <c r="C707" s="251"/>
      <c r="D707" s="210"/>
      <c r="E707" s="210"/>
      <c r="J707" s="210"/>
      <c r="K707" s="210"/>
    </row>
    <row r="708" spans="1:11" s="213" customFormat="1">
      <c r="A708" s="255"/>
      <c r="B708" s="254"/>
      <c r="C708" s="251"/>
      <c r="D708" s="210"/>
      <c r="E708" s="210"/>
      <c r="J708" s="210"/>
      <c r="K708" s="210"/>
    </row>
    <row r="709" spans="1:11" s="213" customFormat="1">
      <c r="A709" s="255"/>
      <c r="B709" s="254"/>
      <c r="C709" s="251"/>
      <c r="D709" s="210"/>
      <c r="E709" s="210"/>
      <c r="J709" s="210"/>
      <c r="K709" s="210"/>
    </row>
    <row r="710" spans="1:11" s="213" customFormat="1">
      <c r="A710" s="255"/>
      <c r="B710" s="254"/>
      <c r="C710" s="251"/>
      <c r="D710" s="210"/>
      <c r="E710" s="210"/>
      <c r="J710" s="210"/>
      <c r="K710" s="210"/>
    </row>
    <row r="711" spans="1:11" s="213" customFormat="1">
      <c r="A711" s="255"/>
      <c r="B711" s="254"/>
      <c r="C711" s="251"/>
      <c r="D711" s="210"/>
      <c r="E711" s="210"/>
      <c r="J711" s="210"/>
      <c r="K711" s="210"/>
    </row>
    <row r="712" spans="1:11" s="213" customFormat="1">
      <c r="A712" s="255"/>
      <c r="B712" s="254"/>
      <c r="C712" s="251"/>
      <c r="D712" s="210"/>
      <c r="E712" s="210"/>
      <c r="J712" s="210"/>
      <c r="K712" s="210"/>
    </row>
    <row r="713" spans="1:11" s="213" customFormat="1">
      <c r="A713" s="255"/>
      <c r="B713" s="254"/>
      <c r="C713" s="251"/>
      <c r="D713" s="210"/>
      <c r="E713" s="210"/>
      <c r="J713" s="210"/>
      <c r="K713" s="210"/>
    </row>
    <row r="714" spans="1:11" s="213" customFormat="1">
      <c r="A714" s="255"/>
      <c r="B714" s="254"/>
      <c r="C714" s="251"/>
      <c r="D714" s="210"/>
      <c r="E714" s="210"/>
      <c r="J714" s="210"/>
      <c r="K714" s="210"/>
    </row>
    <row r="715" spans="1:11" s="213" customFormat="1">
      <c r="A715" s="255"/>
      <c r="B715" s="254"/>
      <c r="C715" s="251"/>
      <c r="D715" s="210"/>
      <c r="E715" s="210"/>
      <c r="J715" s="210"/>
      <c r="K715" s="210"/>
    </row>
    <row r="716" spans="1:11" s="213" customFormat="1">
      <c r="A716" s="255"/>
      <c r="B716" s="254"/>
      <c r="C716" s="251"/>
      <c r="D716" s="210"/>
      <c r="E716" s="210"/>
      <c r="J716" s="210"/>
      <c r="K716" s="210"/>
    </row>
    <row r="717" spans="1:11" s="213" customFormat="1">
      <c r="A717" s="255"/>
      <c r="B717" s="254"/>
      <c r="C717" s="251"/>
      <c r="D717" s="210"/>
      <c r="E717" s="210"/>
      <c r="J717" s="210"/>
      <c r="K717" s="210"/>
    </row>
    <row r="718" spans="1:11" s="213" customFormat="1">
      <c r="A718" s="255"/>
      <c r="B718" s="254"/>
      <c r="C718" s="251"/>
      <c r="D718" s="210"/>
      <c r="E718" s="210"/>
      <c r="J718" s="210"/>
      <c r="K718" s="210"/>
    </row>
    <row r="719" spans="1:11" s="213" customFormat="1">
      <c r="A719" s="255"/>
      <c r="B719" s="254"/>
      <c r="C719" s="251"/>
      <c r="D719" s="210"/>
      <c r="E719" s="210"/>
      <c r="J719" s="210"/>
      <c r="K719" s="210"/>
    </row>
    <row r="720" spans="1:11" s="213" customFormat="1">
      <c r="A720" s="255"/>
      <c r="B720" s="254"/>
      <c r="C720" s="251"/>
      <c r="D720" s="210"/>
      <c r="E720" s="210"/>
      <c r="J720" s="210"/>
      <c r="K720" s="210"/>
    </row>
    <row r="721" spans="1:11" s="213" customFormat="1">
      <c r="A721" s="255"/>
      <c r="B721" s="254"/>
      <c r="C721" s="251"/>
      <c r="D721" s="210"/>
      <c r="E721" s="210"/>
      <c r="J721" s="210"/>
      <c r="K721" s="210"/>
    </row>
    <row r="722" spans="1:11" s="213" customFormat="1">
      <c r="A722" s="255"/>
      <c r="B722" s="254"/>
      <c r="C722" s="251"/>
      <c r="D722" s="210"/>
      <c r="E722" s="210"/>
      <c r="J722" s="210"/>
      <c r="K722" s="210"/>
    </row>
    <row r="723" spans="1:11" s="213" customFormat="1">
      <c r="A723" s="255"/>
      <c r="B723" s="254"/>
      <c r="C723" s="251"/>
      <c r="D723" s="210"/>
      <c r="E723" s="210"/>
      <c r="J723" s="210"/>
      <c r="K723" s="210"/>
    </row>
    <row r="724" spans="1:11" s="213" customFormat="1">
      <c r="A724" s="255"/>
      <c r="B724" s="254"/>
      <c r="C724" s="251"/>
      <c r="D724" s="210"/>
      <c r="E724" s="210"/>
      <c r="J724" s="210"/>
      <c r="K724" s="210"/>
    </row>
    <row r="725" spans="1:11" s="213" customFormat="1">
      <c r="A725" s="255"/>
      <c r="B725" s="254"/>
      <c r="C725" s="251"/>
      <c r="D725" s="210"/>
      <c r="E725" s="210"/>
      <c r="J725" s="210"/>
      <c r="K725" s="210"/>
    </row>
    <row r="726" spans="1:11" s="213" customFormat="1">
      <c r="A726" s="255"/>
      <c r="B726" s="254"/>
      <c r="C726" s="251"/>
      <c r="D726" s="210"/>
      <c r="E726" s="210"/>
      <c r="J726" s="210"/>
      <c r="K726" s="210"/>
    </row>
    <row r="727" spans="1:11" s="213" customFormat="1">
      <c r="A727" s="255"/>
      <c r="B727" s="254"/>
      <c r="C727" s="251"/>
      <c r="D727" s="210"/>
      <c r="E727" s="210"/>
      <c r="J727" s="210"/>
      <c r="K727" s="210"/>
    </row>
    <row r="728" spans="1:11" s="213" customFormat="1">
      <c r="A728" s="255"/>
      <c r="B728" s="254"/>
      <c r="C728" s="251"/>
      <c r="D728" s="210"/>
      <c r="E728" s="210"/>
      <c r="J728" s="210"/>
      <c r="K728" s="210"/>
    </row>
    <row r="729" spans="1:11" s="213" customFormat="1">
      <c r="A729" s="255"/>
      <c r="B729" s="254"/>
      <c r="C729" s="251"/>
      <c r="D729" s="210"/>
      <c r="E729" s="210"/>
      <c r="J729" s="210"/>
      <c r="K729" s="210"/>
    </row>
    <row r="730" spans="1:11" s="213" customFormat="1">
      <c r="A730" s="255"/>
      <c r="B730" s="254"/>
      <c r="C730" s="251"/>
      <c r="D730" s="210"/>
      <c r="E730" s="210"/>
      <c r="J730" s="210"/>
      <c r="K730" s="210"/>
    </row>
    <row r="731" spans="1:11" s="213" customFormat="1">
      <c r="A731" s="255"/>
      <c r="B731" s="254"/>
      <c r="C731" s="251"/>
      <c r="D731" s="210"/>
      <c r="E731" s="210"/>
      <c r="J731" s="210"/>
      <c r="K731" s="210"/>
    </row>
    <row r="732" spans="1:11" s="213" customFormat="1">
      <c r="A732" s="255"/>
      <c r="B732" s="254"/>
      <c r="C732" s="251"/>
      <c r="D732" s="210"/>
      <c r="E732" s="210"/>
      <c r="J732" s="210"/>
      <c r="K732" s="210"/>
    </row>
    <row r="733" spans="1:11" s="213" customFormat="1">
      <c r="A733" s="255"/>
      <c r="B733" s="254"/>
      <c r="C733" s="251"/>
      <c r="D733" s="210"/>
      <c r="E733" s="210"/>
      <c r="J733" s="210"/>
      <c r="K733" s="210"/>
    </row>
    <row r="734" spans="1:11" s="213" customFormat="1" ht="12.75" customHeight="1">
      <c r="A734" s="255"/>
      <c r="B734" s="254"/>
      <c r="C734" s="251"/>
      <c r="D734" s="210"/>
      <c r="E734" s="210"/>
      <c r="J734" s="210"/>
      <c r="K734" s="210"/>
    </row>
    <row r="735" spans="1:11" s="213" customFormat="1" ht="12.75" customHeight="1">
      <c r="A735" s="255"/>
      <c r="B735" s="254"/>
      <c r="C735" s="251"/>
      <c r="D735" s="210"/>
      <c r="E735" s="210"/>
      <c r="J735" s="210"/>
      <c r="K735" s="210"/>
    </row>
    <row r="736" spans="1:11" s="213" customFormat="1" ht="12.75" customHeight="1">
      <c r="A736" s="255"/>
      <c r="B736" s="254"/>
      <c r="C736" s="251"/>
      <c r="D736" s="210"/>
      <c r="E736" s="210"/>
      <c r="J736" s="210"/>
      <c r="K736" s="210"/>
    </row>
    <row r="737" spans="1:11" s="213" customFormat="1" ht="12.75" customHeight="1">
      <c r="A737" s="255"/>
      <c r="B737" s="254"/>
      <c r="C737" s="251"/>
      <c r="D737" s="210"/>
      <c r="E737" s="210"/>
      <c r="J737" s="210"/>
      <c r="K737" s="210"/>
    </row>
    <row r="738" spans="1:11" s="213" customFormat="1" ht="12.75" customHeight="1">
      <c r="A738" s="255"/>
      <c r="B738" s="254"/>
      <c r="C738" s="251"/>
      <c r="D738" s="210"/>
      <c r="E738" s="210"/>
      <c r="J738" s="210"/>
      <c r="K738" s="210"/>
    </row>
    <row r="739" spans="1:11" s="213" customFormat="1" ht="12.75" customHeight="1">
      <c r="A739" s="255"/>
      <c r="B739" s="254"/>
      <c r="C739" s="251"/>
      <c r="D739" s="210"/>
      <c r="E739" s="210"/>
      <c r="J739" s="210"/>
      <c r="K739" s="210"/>
    </row>
    <row r="740" spans="1:11" s="213" customFormat="1" ht="12.75" customHeight="1">
      <c r="A740" s="255"/>
      <c r="B740" s="254"/>
      <c r="C740" s="251"/>
      <c r="D740" s="210"/>
      <c r="E740" s="210"/>
      <c r="J740" s="210"/>
      <c r="K740" s="210"/>
    </row>
    <row r="741" spans="1:11" s="213" customFormat="1" ht="12.75" customHeight="1">
      <c r="A741" s="255"/>
      <c r="B741" s="254"/>
      <c r="C741" s="251"/>
      <c r="D741" s="210"/>
      <c r="E741" s="210"/>
      <c r="J741" s="210"/>
      <c r="K741" s="210"/>
    </row>
    <row r="742" spans="1:11" s="213" customFormat="1" ht="12.75" customHeight="1">
      <c r="A742" s="255"/>
      <c r="B742" s="254"/>
      <c r="C742" s="251"/>
      <c r="D742" s="210"/>
      <c r="E742" s="210"/>
      <c r="J742" s="210"/>
      <c r="K742" s="210"/>
    </row>
    <row r="743" spans="1:11" s="213" customFormat="1">
      <c r="A743" s="255"/>
      <c r="B743" s="254"/>
      <c r="C743" s="251"/>
      <c r="D743" s="210"/>
      <c r="E743" s="210"/>
      <c r="J743" s="210"/>
      <c r="K743" s="210"/>
    </row>
    <row r="744" spans="1:11" s="213" customFormat="1">
      <c r="A744" s="255"/>
      <c r="B744" s="254"/>
      <c r="C744" s="251"/>
      <c r="D744" s="210"/>
      <c r="E744" s="210"/>
      <c r="J744" s="210"/>
      <c r="K744" s="210"/>
    </row>
    <row r="745" spans="1:11" s="213" customFormat="1">
      <c r="A745" s="255"/>
      <c r="B745" s="254"/>
      <c r="C745" s="251"/>
      <c r="D745" s="210"/>
      <c r="E745" s="210"/>
      <c r="J745" s="210"/>
      <c r="K745" s="210"/>
    </row>
    <row r="746" spans="1:11" s="213" customFormat="1">
      <c r="A746" s="255"/>
      <c r="B746" s="254"/>
      <c r="C746" s="251"/>
      <c r="D746" s="210"/>
      <c r="E746" s="210"/>
      <c r="J746" s="210"/>
      <c r="K746" s="210"/>
    </row>
    <row r="747" spans="1:11" s="213" customFormat="1">
      <c r="A747" s="255"/>
      <c r="B747" s="254"/>
      <c r="C747" s="251"/>
      <c r="D747" s="210"/>
      <c r="E747" s="210"/>
      <c r="J747" s="210"/>
      <c r="K747" s="210"/>
    </row>
    <row r="748" spans="1:11" s="213" customFormat="1">
      <c r="A748" s="255"/>
      <c r="B748" s="254"/>
      <c r="C748" s="251"/>
      <c r="D748" s="210"/>
      <c r="E748" s="210"/>
      <c r="J748" s="210"/>
      <c r="K748" s="210"/>
    </row>
    <row r="749" spans="1:11" s="213" customFormat="1">
      <c r="A749" s="255"/>
      <c r="B749" s="254"/>
      <c r="C749" s="251"/>
      <c r="D749" s="210"/>
      <c r="E749" s="210"/>
      <c r="J749" s="210"/>
      <c r="K749" s="210"/>
    </row>
    <row r="750" spans="1:11" s="213" customFormat="1">
      <c r="A750" s="255"/>
      <c r="B750" s="254"/>
      <c r="C750" s="251"/>
      <c r="D750" s="210"/>
      <c r="E750" s="210"/>
      <c r="J750" s="210"/>
      <c r="K750" s="210"/>
    </row>
    <row r="751" spans="1:11" s="213" customFormat="1">
      <c r="A751" s="255"/>
      <c r="B751" s="254"/>
      <c r="C751" s="251"/>
      <c r="D751" s="210"/>
      <c r="E751" s="210"/>
      <c r="J751" s="210"/>
      <c r="K751" s="210"/>
    </row>
    <row r="752" spans="1:11" s="213" customFormat="1">
      <c r="A752" s="255"/>
      <c r="B752" s="254"/>
      <c r="C752" s="251"/>
      <c r="D752" s="210"/>
      <c r="E752" s="210"/>
      <c r="J752" s="210"/>
      <c r="K752" s="210"/>
    </row>
    <row r="753" spans="1:11" s="213" customFormat="1">
      <c r="A753" s="255"/>
      <c r="B753" s="254"/>
      <c r="C753" s="251"/>
      <c r="D753" s="210"/>
      <c r="E753" s="210"/>
      <c r="J753" s="210"/>
      <c r="K753" s="210"/>
    </row>
    <row r="754" spans="1:11" s="213" customFormat="1">
      <c r="A754" s="255"/>
      <c r="B754" s="254"/>
      <c r="C754" s="251"/>
      <c r="D754" s="210"/>
      <c r="E754" s="210"/>
      <c r="J754" s="210"/>
      <c r="K754" s="210"/>
    </row>
    <row r="755" spans="1:11" s="213" customFormat="1">
      <c r="A755" s="255"/>
      <c r="B755" s="254"/>
      <c r="C755" s="251"/>
      <c r="D755" s="210"/>
      <c r="E755" s="210"/>
      <c r="J755" s="210"/>
      <c r="K755" s="210"/>
    </row>
    <row r="756" spans="1:11" s="213" customFormat="1">
      <c r="A756" s="255"/>
      <c r="B756" s="254"/>
      <c r="C756" s="251"/>
      <c r="D756" s="210"/>
      <c r="E756" s="210"/>
      <c r="J756" s="210"/>
      <c r="K756" s="210"/>
    </row>
    <row r="757" spans="1:11" s="213" customFormat="1">
      <c r="A757" s="255"/>
      <c r="B757" s="254"/>
      <c r="C757" s="251"/>
      <c r="D757" s="210"/>
      <c r="E757" s="210"/>
      <c r="J757" s="210"/>
      <c r="K757" s="210"/>
    </row>
    <row r="758" spans="1:11" s="213" customFormat="1">
      <c r="A758" s="255"/>
      <c r="B758" s="254"/>
      <c r="C758" s="251"/>
      <c r="D758" s="210"/>
      <c r="E758" s="210"/>
      <c r="J758" s="210"/>
      <c r="K758" s="210"/>
    </row>
    <row r="759" spans="1:11" s="213" customFormat="1">
      <c r="A759" s="255"/>
      <c r="B759" s="254"/>
      <c r="C759" s="251"/>
      <c r="D759" s="210"/>
      <c r="E759" s="210"/>
      <c r="J759" s="210"/>
      <c r="K759" s="210"/>
    </row>
    <row r="760" spans="1:11" s="213" customFormat="1">
      <c r="A760" s="255"/>
      <c r="B760" s="254"/>
      <c r="C760" s="251"/>
      <c r="D760" s="210"/>
      <c r="E760" s="210"/>
      <c r="J760" s="210"/>
      <c r="K760" s="210"/>
    </row>
    <row r="761" spans="1:11" s="213" customFormat="1">
      <c r="A761" s="255"/>
      <c r="B761" s="254"/>
      <c r="C761" s="251"/>
      <c r="D761" s="210"/>
      <c r="E761" s="210"/>
      <c r="J761" s="210"/>
      <c r="K761" s="210"/>
    </row>
    <row r="762" spans="1:11" s="213" customFormat="1">
      <c r="A762" s="255"/>
      <c r="B762" s="254"/>
      <c r="C762" s="251"/>
      <c r="D762" s="210"/>
      <c r="E762" s="210"/>
      <c r="J762" s="210"/>
      <c r="K762" s="210"/>
    </row>
    <row r="763" spans="1:11" s="213" customFormat="1">
      <c r="A763" s="255"/>
      <c r="B763" s="254"/>
      <c r="C763" s="251"/>
      <c r="D763" s="210"/>
      <c r="E763" s="210"/>
      <c r="J763" s="210"/>
      <c r="K763" s="210"/>
    </row>
    <row r="764" spans="1:11" s="213" customFormat="1">
      <c r="A764" s="255"/>
      <c r="B764" s="254"/>
      <c r="C764" s="251"/>
      <c r="D764" s="210"/>
      <c r="E764" s="210"/>
      <c r="J764" s="210"/>
      <c r="K764" s="210"/>
    </row>
    <row r="765" spans="1:11" s="213" customFormat="1">
      <c r="A765" s="255"/>
      <c r="B765" s="254"/>
      <c r="C765" s="251"/>
      <c r="D765" s="210"/>
      <c r="E765" s="210"/>
      <c r="J765" s="210"/>
      <c r="K765" s="210"/>
    </row>
    <row r="766" spans="1:11" s="213" customFormat="1">
      <c r="A766" s="255"/>
      <c r="B766" s="254"/>
      <c r="C766" s="251"/>
      <c r="D766" s="210"/>
      <c r="E766" s="210"/>
      <c r="J766" s="210"/>
      <c r="K766" s="210"/>
    </row>
    <row r="767" spans="1:11" s="213" customFormat="1">
      <c r="A767" s="255"/>
      <c r="B767" s="254"/>
      <c r="C767" s="251"/>
      <c r="D767" s="210"/>
      <c r="E767" s="210"/>
      <c r="J767" s="210"/>
      <c r="K767" s="210"/>
    </row>
    <row r="768" spans="1:11" s="213" customFormat="1">
      <c r="A768" s="255"/>
      <c r="B768" s="254"/>
      <c r="C768" s="251"/>
      <c r="D768" s="210"/>
      <c r="E768" s="210"/>
      <c r="J768" s="210"/>
      <c r="K768" s="210"/>
    </row>
    <row r="769" spans="1:11" s="213" customFormat="1">
      <c r="A769" s="255"/>
      <c r="B769" s="254"/>
      <c r="C769" s="251"/>
      <c r="D769" s="210"/>
      <c r="E769" s="210"/>
      <c r="J769" s="210"/>
      <c r="K769" s="210"/>
    </row>
    <row r="770" spans="1:11" s="213" customFormat="1">
      <c r="A770" s="255"/>
      <c r="B770" s="254"/>
      <c r="C770" s="251"/>
      <c r="D770" s="210"/>
      <c r="E770" s="210"/>
      <c r="J770" s="210"/>
      <c r="K770" s="210"/>
    </row>
    <row r="771" spans="1:11" s="213" customFormat="1">
      <c r="A771" s="255"/>
      <c r="B771" s="254"/>
      <c r="C771" s="251"/>
      <c r="D771" s="210"/>
      <c r="E771" s="210"/>
      <c r="J771" s="210"/>
      <c r="K771" s="210"/>
    </row>
    <row r="772" spans="1:11" s="213" customFormat="1">
      <c r="A772" s="255"/>
      <c r="B772" s="254"/>
      <c r="C772" s="251"/>
      <c r="D772" s="210"/>
      <c r="E772" s="210"/>
      <c r="J772" s="210"/>
      <c r="K772" s="210"/>
    </row>
    <row r="773" spans="1:11" s="213" customFormat="1">
      <c r="A773" s="255"/>
      <c r="B773" s="254"/>
      <c r="C773" s="251"/>
      <c r="D773" s="210"/>
      <c r="E773" s="210"/>
      <c r="J773" s="210"/>
      <c r="K773" s="210"/>
    </row>
    <row r="774" spans="1:11" s="213" customFormat="1">
      <c r="A774" s="255"/>
      <c r="B774" s="254"/>
      <c r="C774" s="251"/>
      <c r="D774" s="210"/>
      <c r="E774" s="210"/>
      <c r="J774" s="210"/>
      <c r="K774" s="210"/>
    </row>
    <row r="775" spans="1:11" s="213" customFormat="1">
      <c r="A775" s="255"/>
      <c r="B775" s="254"/>
      <c r="C775" s="251"/>
      <c r="D775" s="210"/>
      <c r="E775" s="210"/>
      <c r="J775" s="210"/>
      <c r="K775" s="210"/>
    </row>
    <row r="776" spans="1:11" s="213" customFormat="1">
      <c r="A776" s="255"/>
      <c r="B776" s="254"/>
      <c r="C776" s="251"/>
      <c r="D776" s="210"/>
      <c r="E776" s="210"/>
      <c r="J776" s="210"/>
      <c r="K776" s="210"/>
    </row>
    <row r="777" spans="1:11" s="213" customFormat="1">
      <c r="A777" s="255"/>
      <c r="B777" s="254"/>
      <c r="C777" s="251"/>
      <c r="D777" s="210"/>
      <c r="E777" s="210"/>
      <c r="J777" s="210"/>
      <c r="K777" s="210"/>
    </row>
    <row r="778" spans="1:11" s="213" customFormat="1">
      <c r="A778" s="255"/>
      <c r="B778" s="254"/>
      <c r="C778" s="251"/>
      <c r="D778" s="210"/>
      <c r="E778" s="210"/>
      <c r="J778" s="210"/>
      <c r="K778" s="210"/>
    </row>
    <row r="779" spans="1:11" s="213" customFormat="1">
      <c r="A779" s="255"/>
      <c r="B779" s="254"/>
      <c r="C779" s="251"/>
      <c r="D779" s="210"/>
      <c r="E779" s="210"/>
      <c r="J779" s="210"/>
      <c r="K779" s="210"/>
    </row>
    <row r="780" spans="1:11" s="213" customFormat="1">
      <c r="A780" s="255"/>
      <c r="B780" s="254"/>
      <c r="C780" s="251"/>
      <c r="D780" s="210"/>
      <c r="E780" s="210"/>
      <c r="J780" s="210"/>
      <c r="K780" s="210"/>
    </row>
    <row r="781" spans="1:11" s="213" customFormat="1">
      <c r="A781" s="255"/>
      <c r="B781" s="254"/>
      <c r="C781" s="251"/>
      <c r="D781" s="210"/>
      <c r="E781" s="210"/>
      <c r="J781" s="210"/>
      <c r="K781" s="210"/>
    </row>
    <row r="782" spans="1:11" s="213" customFormat="1">
      <c r="A782" s="255"/>
      <c r="B782" s="254"/>
      <c r="C782" s="251"/>
      <c r="D782" s="210"/>
      <c r="E782" s="210"/>
      <c r="J782" s="210"/>
      <c r="K782" s="210"/>
    </row>
    <row r="783" spans="1:11" s="213" customFormat="1">
      <c r="A783" s="255"/>
      <c r="B783" s="254"/>
      <c r="C783" s="251"/>
      <c r="D783" s="210"/>
      <c r="E783" s="210"/>
      <c r="J783" s="210"/>
      <c r="K783" s="210"/>
    </row>
    <row r="784" spans="1:11" s="213" customFormat="1">
      <c r="A784" s="255"/>
      <c r="B784" s="254"/>
      <c r="C784" s="251"/>
      <c r="D784" s="210"/>
      <c r="E784" s="210"/>
      <c r="J784" s="210"/>
      <c r="K784" s="210"/>
    </row>
    <row r="785" spans="1:11" s="213" customFormat="1">
      <c r="A785" s="255"/>
      <c r="B785" s="254"/>
      <c r="C785" s="251"/>
      <c r="D785" s="210"/>
      <c r="E785" s="210"/>
      <c r="J785" s="210"/>
      <c r="K785" s="210"/>
    </row>
    <row r="786" spans="1:11" s="213" customFormat="1">
      <c r="A786" s="255"/>
      <c r="B786" s="254"/>
      <c r="C786" s="251"/>
      <c r="D786" s="210"/>
      <c r="E786" s="210"/>
      <c r="J786" s="210"/>
      <c r="K786" s="210"/>
    </row>
    <row r="787" spans="1:11" s="213" customFormat="1">
      <c r="A787" s="255"/>
      <c r="B787" s="254"/>
      <c r="C787" s="251"/>
      <c r="D787" s="210"/>
      <c r="E787" s="210"/>
      <c r="J787" s="210"/>
      <c r="K787" s="210"/>
    </row>
    <row r="788" spans="1:11" s="213" customFormat="1">
      <c r="A788" s="255"/>
      <c r="B788" s="254"/>
      <c r="C788" s="251"/>
      <c r="D788" s="210"/>
      <c r="E788" s="210"/>
      <c r="J788" s="210"/>
      <c r="K788" s="210"/>
    </row>
    <row r="789" spans="1:11" s="213" customFormat="1" ht="12.75" customHeight="1">
      <c r="A789" s="255"/>
      <c r="B789" s="254"/>
      <c r="C789" s="251"/>
      <c r="D789" s="210"/>
      <c r="E789" s="210"/>
      <c r="J789" s="210"/>
      <c r="K789" s="210"/>
    </row>
    <row r="790" spans="1:11" s="213" customFormat="1" ht="12.75" customHeight="1">
      <c r="A790" s="255"/>
      <c r="B790" s="254"/>
      <c r="C790" s="251"/>
      <c r="D790" s="210"/>
      <c r="E790" s="210"/>
      <c r="J790" s="210"/>
      <c r="K790" s="210"/>
    </row>
    <row r="791" spans="1:11" s="213" customFormat="1" ht="12.75" customHeight="1">
      <c r="A791" s="255"/>
      <c r="B791" s="254"/>
      <c r="C791" s="251"/>
      <c r="D791" s="210"/>
      <c r="E791" s="210"/>
      <c r="J791" s="210"/>
      <c r="K791" s="210"/>
    </row>
    <row r="792" spans="1:11" s="213" customFormat="1" ht="12.75" customHeight="1">
      <c r="A792" s="255"/>
      <c r="B792" s="254"/>
      <c r="C792" s="251"/>
      <c r="D792" s="210"/>
      <c r="E792" s="210"/>
      <c r="J792" s="210"/>
      <c r="K792" s="210"/>
    </row>
    <row r="793" spans="1:11" s="213" customFormat="1" ht="12.75" customHeight="1">
      <c r="A793" s="255"/>
      <c r="B793" s="254"/>
      <c r="C793" s="251"/>
      <c r="D793" s="210"/>
      <c r="E793" s="210"/>
      <c r="J793" s="210"/>
      <c r="K793" s="210"/>
    </row>
    <row r="794" spans="1:11" s="213" customFormat="1" ht="12.75" customHeight="1">
      <c r="A794" s="255"/>
      <c r="B794" s="254"/>
      <c r="C794" s="251"/>
      <c r="D794" s="210"/>
      <c r="E794" s="210"/>
      <c r="J794" s="210"/>
      <c r="K794" s="210"/>
    </row>
    <row r="795" spans="1:11" s="213" customFormat="1" ht="12.75" customHeight="1">
      <c r="A795" s="255"/>
      <c r="B795" s="254"/>
      <c r="C795" s="251"/>
      <c r="D795" s="210"/>
      <c r="E795" s="210"/>
      <c r="J795" s="210"/>
      <c r="K795" s="210"/>
    </row>
    <row r="796" spans="1:11" s="213" customFormat="1" ht="12.75" customHeight="1">
      <c r="A796" s="255"/>
      <c r="B796" s="254"/>
      <c r="C796" s="251"/>
      <c r="D796" s="210"/>
      <c r="E796" s="210"/>
      <c r="J796" s="210"/>
      <c r="K796" s="210"/>
    </row>
    <row r="797" spans="1:11" s="213" customFormat="1">
      <c r="A797" s="255"/>
      <c r="B797" s="254"/>
      <c r="C797" s="251"/>
      <c r="D797" s="210"/>
      <c r="E797" s="210"/>
      <c r="J797" s="210"/>
      <c r="K797" s="210"/>
    </row>
    <row r="798" spans="1:11" s="213" customFormat="1">
      <c r="A798" s="255"/>
      <c r="B798" s="254"/>
      <c r="C798" s="251"/>
      <c r="D798" s="210"/>
      <c r="E798" s="210"/>
      <c r="J798" s="210"/>
      <c r="K798" s="210"/>
    </row>
    <row r="799" spans="1:11" s="213" customFormat="1">
      <c r="A799" s="255"/>
      <c r="B799" s="254"/>
      <c r="C799" s="251"/>
      <c r="D799" s="210"/>
      <c r="E799" s="210"/>
      <c r="J799" s="210"/>
      <c r="K799" s="210"/>
    </row>
    <row r="800" spans="1:11" s="213" customFormat="1">
      <c r="A800" s="255"/>
      <c r="B800" s="254"/>
      <c r="C800" s="251"/>
      <c r="D800" s="210"/>
      <c r="E800" s="210"/>
      <c r="J800" s="210"/>
      <c r="K800" s="210"/>
    </row>
    <row r="801" spans="1:11" s="213" customFormat="1">
      <c r="A801" s="255"/>
      <c r="B801" s="254"/>
      <c r="C801" s="251"/>
      <c r="D801" s="210"/>
      <c r="E801" s="210"/>
      <c r="J801" s="210"/>
      <c r="K801" s="210"/>
    </row>
    <row r="802" spans="1:11" s="213" customFormat="1">
      <c r="A802" s="255"/>
      <c r="B802" s="254"/>
      <c r="C802" s="251"/>
      <c r="D802" s="210"/>
      <c r="E802" s="210"/>
      <c r="J802" s="210"/>
      <c r="K802" s="210"/>
    </row>
    <row r="803" spans="1:11" s="213" customFormat="1">
      <c r="A803" s="255"/>
      <c r="B803" s="254"/>
      <c r="C803" s="251"/>
      <c r="D803" s="210"/>
      <c r="E803" s="210"/>
      <c r="J803" s="210"/>
      <c r="K803" s="210"/>
    </row>
    <row r="804" spans="1:11" s="213" customFormat="1">
      <c r="A804" s="255"/>
      <c r="B804" s="254"/>
      <c r="C804" s="251"/>
      <c r="D804" s="210"/>
      <c r="E804" s="210"/>
      <c r="J804" s="210"/>
      <c r="K804" s="210"/>
    </row>
    <row r="805" spans="1:11" s="213" customFormat="1">
      <c r="A805" s="255"/>
      <c r="B805" s="254"/>
      <c r="C805" s="251"/>
      <c r="D805" s="210"/>
      <c r="E805" s="210"/>
      <c r="J805" s="210"/>
      <c r="K805" s="210"/>
    </row>
    <row r="806" spans="1:11" s="213" customFormat="1">
      <c r="A806" s="255"/>
      <c r="B806" s="254"/>
      <c r="C806" s="251"/>
      <c r="D806" s="210"/>
      <c r="E806" s="210"/>
      <c r="J806" s="210"/>
      <c r="K806" s="210"/>
    </row>
    <row r="807" spans="1:11" s="213" customFormat="1">
      <c r="A807" s="255"/>
      <c r="B807" s="254"/>
      <c r="C807" s="251"/>
      <c r="D807" s="210"/>
      <c r="E807" s="210"/>
      <c r="J807" s="210"/>
      <c r="K807" s="210"/>
    </row>
    <row r="808" spans="1:11" s="213" customFormat="1">
      <c r="A808" s="255"/>
      <c r="B808" s="254"/>
      <c r="C808" s="251"/>
      <c r="D808" s="210"/>
      <c r="E808" s="210"/>
      <c r="J808" s="210"/>
      <c r="K808" s="210"/>
    </row>
    <row r="809" spans="1:11" s="213" customFormat="1">
      <c r="A809" s="255"/>
      <c r="B809" s="254"/>
      <c r="C809" s="251"/>
      <c r="D809" s="210"/>
      <c r="E809" s="210"/>
      <c r="J809" s="210"/>
      <c r="K809" s="210"/>
    </row>
    <row r="810" spans="1:11" s="213" customFormat="1">
      <c r="A810" s="255"/>
      <c r="B810" s="254"/>
      <c r="C810" s="251"/>
      <c r="D810" s="210"/>
      <c r="E810" s="210"/>
      <c r="J810" s="210"/>
      <c r="K810" s="210"/>
    </row>
    <row r="811" spans="1:11" s="213" customFormat="1">
      <c r="A811" s="255"/>
      <c r="B811" s="254"/>
      <c r="C811" s="251"/>
      <c r="D811" s="210"/>
      <c r="E811" s="210"/>
      <c r="J811" s="210"/>
      <c r="K811" s="210"/>
    </row>
    <row r="812" spans="1:11" s="213" customFormat="1">
      <c r="A812" s="255"/>
      <c r="B812" s="254"/>
      <c r="C812" s="251"/>
      <c r="D812" s="210"/>
      <c r="E812" s="210"/>
      <c r="J812" s="210"/>
      <c r="K812" s="210"/>
    </row>
    <row r="813" spans="1:11" s="213" customFormat="1">
      <c r="A813" s="255"/>
      <c r="B813" s="254"/>
      <c r="C813" s="251"/>
      <c r="D813" s="210"/>
      <c r="E813" s="210"/>
      <c r="J813" s="210"/>
      <c r="K813" s="210"/>
    </row>
    <row r="814" spans="1:11" s="213" customFormat="1">
      <c r="A814" s="255"/>
      <c r="B814" s="254"/>
      <c r="C814" s="251"/>
      <c r="D814" s="210"/>
      <c r="E814" s="210"/>
      <c r="J814" s="210"/>
      <c r="K814" s="210"/>
    </row>
    <row r="815" spans="1:11" s="213" customFormat="1">
      <c r="A815" s="255"/>
      <c r="B815" s="254"/>
      <c r="C815" s="251"/>
      <c r="D815" s="210"/>
      <c r="E815" s="210"/>
      <c r="J815" s="210"/>
      <c r="K815" s="210"/>
    </row>
    <row r="816" spans="1:11" s="213" customFormat="1">
      <c r="A816" s="255"/>
      <c r="B816" s="254"/>
      <c r="C816" s="251"/>
      <c r="D816" s="210"/>
      <c r="E816" s="210"/>
      <c r="J816" s="210"/>
      <c r="K816" s="210"/>
    </row>
    <row r="817" spans="1:11" s="213" customFormat="1">
      <c r="A817" s="255"/>
      <c r="B817" s="254"/>
      <c r="C817" s="251"/>
      <c r="D817" s="210"/>
      <c r="E817" s="210"/>
      <c r="J817" s="210"/>
      <c r="K817" s="210"/>
    </row>
    <row r="818" spans="1:11" s="213" customFormat="1">
      <c r="A818" s="255"/>
      <c r="B818" s="254"/>
      <c r="C818" s="251"/>
      <c r="D818" s="210"/>
      <c r="E818" s="210"/>
      <c r="J818" s="210"/>
      <c r="K818" s="210"/>
    </row>
    <row r="819" spans="1:11" s="213" customFormat="1">
      <c r="A819" s="255"/>
      <c r="B819" s="254"/>
      <c r="C819" s="251"/>
      <c r="D819" s="210"/>
      <c r="E819" s="210"/>
      <c r="J819" s="210"/>
      <c r="K819" s="210"/>
    </row>
    <row r="820" spans="1:11" s="213" customFormat="1">
      <c r="A820" s="255"/>
      <c r="B820" s="254"/>
      <c r="C820" s="251"/>
      <c r="D820" s="210"/>
      <c r="E820" s="210"/>
      <c r="J820" s="210"/>
      <c r="K820" s="210"/>
    </row>
    <row r="821" spans="1:11" s="213" customFormat="1">
      <c r="A821" s="255"/>
      <c r="B821" s="254"/>
      <c r="C821" s="251"/>
      <c r="D821" s="210"/>
      <c r="E821" s="210"/>
      <c r="J821" s="210"/>
      <c r="K821" s="210"/>
    </row>
    <row r="822" spans="1:11" s="213" customFormat="1">
      <c r="A822" s="255"/>
      <c r="B822" s="254"/>
      <c r="C822" s="251"/>
      <c r="D822" s="210"/>
      <c r="E822" s="210"/>
      <c r="J822" s="210"/>
      <c r="K822" s="210"/>
    </row>
    <row r="823" spans="1:11" s="213" customFormat="1">
      <c r="A823" s="255"/>
      <c r="B823" s="254"/>
      <c r="C823" s="251"/>
      <c r="D823" s="210"/>
      <c r="E823" s="210"/>
      <c r="J823" s="210"/>
      <c r="K823" s="210"/>
    </row>
    <row r="824" spans="1:11" s="213" customFormat="1">
      <c r="A824" s="255"/>
      <c r="B824" s="254"/>
      <c r="C824" s="251"/>
      <c r="D824" s="210"/>
      <c r="E824" s="210"/>
      <c r="J824" s="210"/>
      <c r="K824" s="210"/>
    </row>
    <row r="825" spans="1:11" s="213" customFormat="1">
      <c r="A825" s="255"/>
      <c r="B825" s="254"/>
      <c r="C825" s="251"/>
      <c r="D825" s="210"/>
      <c r="E825" s="210"/>
      <c r="J825" s="210"/>
      <c r="K825" s="210"/>
    </row>
    <row r="826" spans="1:11" s="213" customFormat="1">
      <c r="A826" s="255"/>
      <c r="B826" s="254"/>
      <c r="C826" s="251"/>
      <c r="D826" s="210"/>
      <c r="E826" s="210"/>
      <c r="J826" s="210"/>
      <c r="K826" s="210"/>
    </row>
    <row r="827" spans="1:11" s="213" customFormat="1">
      <c r="A827" s="255"/>
      <c r="B827" s="254"/>
      <c r="C827" s="251"/>
      <c r="D827" s="210"/>
      <c r="E827" s="210"/>
      <c r="J827" s="210"/>
      <c r="K827" s="210"/>
    </row>
    <row r="828" spans="1:11" s="213" customFormat="1">
      <c r="A828" s="255"/>
      <c r="B828" s="254"/>
      <c r="C828" s="251"/>
      <c r="D828" s="210"/>
      <c r="E828" s="210"/>
      <c r="J828" s="210"/>
      <c r="K828" s="210"/>
    </row>
    <row r="829" spans="1:11" s="213" customFormat="1">
      <c r="A829" s="255"/>
      <c r="B829" s="254"/>
      <c r="C829" s="251"/>
      <c r="D829" s="210"/>
      <c r="E829" s="210"/>
      <c r="J829" s="210"/>
      <c r="K829" s="210"/>
    </row>
    <row r="830" spans="1:11" s="213" customFormat="1">
      <c r="A830" s="255"/>
      <c r="B830" s="254"/>
      <c r="C830" s="251"/>
      <c r="D830" s="210"/>
      <c r="E830" s="210"/>
      <c r="J830" s="210"/>
      <c r="K830" s="210"/>
    </row>
    <row r="831" spans="1:11" s="213" customFormat="1">
      <c r="A831" s="255"/>
      <c r="B831" s="254"/>
      <c r="C831" s="251"/>
      <c r="D831" s="210"/>
      <c r="E831" s="210"/>
      <c r="J831" s="210"/>
      <c r="K831" s="210"/>
    </row>
    <row r="832" spans="1:11" s="213" customFormat="1">
      <c r="A832" s="255"/>
      <c r="B832" s="254"/>
      <c r="C832" s="251"/>
      <c r="D832" s="210"/>
      <c r="E832" s="210"/>
      <c r="J832" s="210"/>
      <c r="K832" s="210"/>
    </row>
    <row r="833" spans="1:11" s="213" customFormat="1">
      <c r="A833" s="255"/>
      <c r="B833" s="254"/>
      <c r="C833" s="251"/>
      <c r="D833" s="210"/>
      <c r="E833" s="210"/>
      <c r="J833" s="210"/>
      <c r="K833" s="210"/>
    </row>
    <row r="834" spans="1:11" s="213" customFormat="1">
      <c r="A834" s="255"/>
      <c r="B834" s="254"/>
      <c r="C834" s="251"/>
      <c r="D834" s="210"/>
      <c r="E834" s="210"/>
      <c r="J834" s="210"/>
      <c r="K834" s="210"/>
    </row>
    <row r="835" spans="1:11" s="213" customFormat="1">
      <c r="A835" s="255"/>
      <c r="B835" s="254"/>
      <c r="C835" s="251"/>
      <c r="D835" s="210"/>
      <c r="E835" s="210"/>
      <c r="J835" s="210"/>
      <c r="K835" s="210"/>
    </row>
    <row r="836" spans="1:11" s="213" customFormat="1">
      <c r="A836" s="255"/>
      <c r="B836" s="254"/>
      <c r="C836" s="251"/>
      <c r="D836" s="210"/>
      <c r="E836" s="210"/>
      <c r="J836" s="210"/>
      <c r="K836" s="210"/>
    </row>
    <row r="837" spans="1:11" s="213" customFormat="1">
      <c r="A837" s="255"/>
      <c r="B837" s="254"/>
      <c r="C837" s="251"/>
      <c r="D837" s="210"/>
      <c r="E837" s="210"/>
      <c r="J837" s="210"/>
      <c r="K837" s="210"/>
    </row>
    <row r="838" spans="1:11" s="213" customFormat="1">
      <c r="A838" s="255"/>
      <c r="B838" s="254"/>
      <c r="C838" s="251"/>
      <c r="D838" s="210"/>
      <c r="E838" s="210"/>
      <c r="J838" s="210"/>
      <c r="K838" s="210"/>
    </row>
    <row r="839" spans="1:11" s="213" customFormat="1">
      <c r="A839" s="255"/>
      <c r="B839" s="254"/>
      <c r="C839" s="251"/>
      <c r="D839" s="210"/>
      <c r="E839" s="210"/>
      <c r="J839" s="210"/>
      <c r="K839" s="210"/>
    </row>
    <row r="840" spans="1:11" s="213" customFormat="1">
      <c r="A840" s="255"/>
      <c r="B840" s="254"/>
      <c r="C840" s="251"/>
      <c r="D840" s="210"/>
      <c r="E840" s="210"/>
      <c r="J840" s="210"/>
      <c r="K840" s="210"/>
    </row>
    <row r="841" spans="1:11" s="213" customFormat="1">
      <c r="A841" s="255"/>
      <c r="B841" s="254"/>
      <c r="C841" s="251"/>
      <c r="D841" s="210"/>
      <c r="E841" s="210"/>
      <c r="J841" s="210"/>
      <c r="K841" s="210"/>
    </row>
    <row r="842" spans="1:11" s="213" customFormat="1">
      <c r="A842" s="255"/>
      <c r="B842" s="254"/>
      <c r="C842" s="251"/>
      <c r="D842" s="210"/>
      <c r="E842" s="210"/>
      <c r="J842" s="210"/>
      <c r="K842" s="210"/>
    </row>
    <row r="843" spans="1:11" s="213" customFormat="1">
      <c r="A843" s="255"/>
      <c r="B843" s="254"/>
      <c r="C843" s="251"/>
      <c r="D843" s="210"/>
      <c r="E843" s="210"/>
      <c r="J843" s="210"/>
      <c r="K843" s="210"/>
    </row>
    <row r="844" spans="1:11" s="213" customFormat="1" ht="12.75" customHeight="1">
      <c r="A844" s="255"/>
      <c r="B844" s="254"/>
      <c r="C844" s="251"/>
      <c r="D844" s="210"/>
      <c r="E844" s="210"/>
      <c r="J844" s="210"/>
      <c r="K844" s="210"/>
    </row>
    <row r="845" spans="1:11" s="213" customFormat="1" ht="12.75" customHeight="1">
      <c r="A845" s="255"/>
      <c r="B845" s="254"/>
      <c r="C845" s="251"/>
      <c r="D845" s="210"/>
      <c r="E845" s="210"/>
      <c r="J845" s="210"/>
      <c r="K845" s="210"/>
    </row>
    <row r="846" spans="1:11" s="213" customFormat="1" ht="12.75" customHeight="1">
      <c r="A846" s="255"/>
      <c r="B846" s="254"/>
      <c r="C846" s="251"/>
      <c r="D846" s="210"/>
      <c r="E846" s="210"/>
      <c r="J846" s="210"/>
      <c r="K846" s="210"/>
    </row>
    <row r="847" spans="1:11" s="213" customFormat="1" ht="12.75" customHeight="1">
      <c r="A847" s="255"/>
      <c r="B847" s="254"/>
      <c r="C847" s="251"/>
      <c r="D847" s="210"/>
      <c r="E847" s="210"/>
      <c r="J847" s="210"/>
      <c r="K847" s="210"/>
    </row>
    <row r="848" spans="1:11" s="213" customFormat="1" ht="12.75" customHeight="1">
      <c r="A848" s="255"/>
      <c r="B848" s="254"/>
      <c r="C848" s="251"/>
      <c r="D848" s="210"/>
      <c r="E848" s="210"/>
      <c r="J848" s="210"/>
      <c r="K848" s="210"/>
    </row>
    <row r="849" spans="1:11" s="213" customFormat="1" ht="12.75" customHeight="1">
      <c r="A849" s="255"/>
      <c r="B849" s="254"/>
      <c r="C849" s="251"/>
      <c r="D849" s="210"/>
      <c r="E849" s="210"/>
      <c r="J849" s="210"/>
      <c r="K849" s="210"/>
    </row>
    <row r="850" spans="1:11" s="213" customFormat="1" ht="12.75" customHeight="1">
      <c r="A850" s="255"/>
      <c r="B850" s="254"/>
      <c r="C850" s="251"/>
      <c r="D850" s="210"/>
      <c r="E850" s="210"/>
      <c r="J850" s="210"/>
      <c r="K850" s="210"/>
    </row>
    <row r="851" spans="1:11" s="213" customFormat="1" ht="12.75" customHeight="1">
      <c r="A851" s="255"/>
      <c r="B851" s="254"/>
      <c r="C851" s="251"/>
      <c r="D851" s="210"/>
      <c r="E851" s="210"/>
      <c r="J851" s="210"/>
      <c r="K851" s="210"/>
    </row>
    <row r="852" spans="1:11" s="213" customFormat="1" ht="12.75" customHeight="1">
      <c r="A852" s="255"/>
      <c r="B852" s="254"/>
      <c r="C852" s="251"/>
      <c r="D852" s="210"/>
      <c r="E852" s="210"/>
      <c r="J852" s="210"/>
      <c r="K852" s="210"/>
    </row>
    <row r="853" spans="1:11" s="213" customFormat="1">
      <c r="A853" s="255"/>
      <c r="B853" s="254"/>
      <c r="C853" s="251"/>
      <c r="D853" s="210"/>
      <c r="E853" s="210"/>
      <c r="J853" s="210"/>
      <c r="K853" s="210"/>
    </row>
    <row r="854" spans="1:11" s="213" customFormat="1">
      <c r="A854" s="255"/>
      <c r="B854" s="254"/>
      <c r="C854" s="251"/>
      <c r="D854" s="210"/>
      <c r="E854" s="210"/>
      <c r="J854" s="210"/>
      <c r="K854" s="210"/>
    </row>
    <row r="855" spans="1:11" s="213" customFormat="1">
      <c r="A855" s="255"/>
      <c r="B855" s="254"/>
      <c r="C855" s="251"/>
      <c r="D855" s="210"/>
      <c r="E855" s="210"/>
      <c r="J855" s="210"/>
      <c r="K855" s="210"/>
    </row>
    <row r="856" spans="1:11" s="213" customFormat="1">
      <c r="A856" s="255"/>
      <c r="B856" s="254"/>
      <c r="C856" s="251"/>
      <c r="D856" s="210"/>
      <c r="E856" s="210"/>
      <c r="J856" s="210"/>
      <c r="K856" s="210"/>
    </row>
    <row r="857" spans="1:11" s="213" customFormat="1">
      <c r="A857" s="255"/>
      <c r="B857" s="254"/>
      <c r="C857" s="251"/>
      <c r="D857" s="210"/>
      <c r="E857" s="210"/>
      <c r="J857" s="210"/>
      <c r="K857" s="210"/>
    </row>
    <row r="858" spans="1:11" s="213" customFormat="1">
      <c r="A858" s="255"/>
      <c r="B858" s="254"/>
      <c r="C858" s="251"/>
      <c r="D858" s="210"/>
      <c r="E858" s="210"/>
      <c r="J858" s="210"/>
      <c r="K858" s="210"/>
    </row>
    <row r="859" spans="1:11" s="213" customFormat="1">
      <c r="A859" s="255"/>
      <c r="B859" s="254"/>
      <c r="C859" s="251"/>
      <c r="D859" s="210"/>
      <c r="E859" s="210"/>
      <c r="J859" s="210"/>
      <c r="K859" s="210"/>
    </row>
    <row r="860" spans="1:11" s="213" customFormat="1">
      <c r="A860" s="255"/>
      <c r="B860" s="254"/>
      <c r="C860" s="251"/>
      <c r="D860" s="210"/>
      <c r="E860" s="210"/>
      <c r="J860" s="210"/>
      <c r="K860" s="210"/>
    </row>
    <row r="861" spans="1:11" s="213" customFormat="1">
      <c r="A861" s="255"/>
      <c r="B861" s="254"/>
      <c r="C861" s="251"/>
      <c r="D861" s="210"/>
      <c r="E861" s="210"/>
      <c r="J861" s="210"/>
      <c r="K861" s="210"/>
    </row>
    <row r="862" spans="1:11" s="213" customFormat="1">
      <c r="A862" s="255"/>
      <c r="B862" s="254"/>
      <c r="C862" s="251"/>
      <c r="D862" s="210"/>
      <c r="E862" s="210"/>
      <c r="J862" s="210"/>
      <c r="K862" s="210"/>
    </row>
    <row r="863" spans="1:11" s="213" customFormat="1">
      <c r="A863" s="255"/>
      <c r="B863" s="254"/>
      <c r="C863" s="251"/>
      <c r="D863" s="210"/>
      <c r="E863" s="210"/>
      <c r="J863" s="210"/>
      <c r="K863" s="210"/>
    </row>
    <row r="864" spans="1:11" s="213" customFormat="1">
      <c r="A864" s="255"/>
      <c r="B864" s="254"/>
      <c r="C864" s="251"/>
      <c r="D864" s="210"/>
      <c r="E864" s="210"/>
      <c r="J864" s="210"/>
      <c r="K864" s="210"/>
    </row>
    <row r="865" spans="1:11" s="213" customFormat="1">
      <c r="A865" s="255"/>
      <c r="B865" s="254"/>
      <c r="C865" s="251"/>
      <c r="D865" s="210"/>
      <c r="E865" s="210"/>
      <c r="J865" s="210"/>
      <c r="K865" s="210"/>
    </row>
    <row r="866" spans="1:11" s="213" customFormat="1">
      <c r="A866" s="255"/>
      <c r="B866" s="254"/>
      <c r="C866" s="251"/>
      <c r="D866" s="210"/>
      <c r="E866" s="210"/>
      <c r="J866" s="210"/>
      <c r="K866" s="210"/>
    </row>
    <row r="867" spans="1:11" s="213" customFormat="1">
      <c r="A867" s="255"/>
      <c r="B867" s="254"/>
      <c r="C867" s="251"/>
      <c r="D867" s="210"/>
      <c r="E867" s="210"/>
      <c r="J867" s="210"/>
      <c r="K867" s="210"/>
    </row>
    <row r="868" spans="1:11" s="213" customFormat="1">
      <c r="A868" s="255"/>
      <c r="B868" s="254"/>
      <c r="C868" s="251"/>
      <c r="D868" s="210"/>
      <c r="E868" s="210"/>
      <c r="J868" s="210"/>
      <c r="K868" s="210"/>
    </row>
    <row r="869" spans="1:11" s="213" customFormat="1">
      <c r="A869" s="255"/>
      <c r="B869" s="254"/>
      <c r="C869" s="251"/>
      <c r="D869" s="210"/>
      <c r="E869" s="210"/>
      <c r="J869" s="210"/>
      <c r="K869" s="210"/>
    </row>
    <row r="870" spans="1:11" s="213" customFormat="1">
      <c r="A870" s="255"/>
      <c r="B870" s="254"/>
      <c r="C870" s="251"/>
      <c r="D870" s="210"/>
      <c r="E870" s="210"/>
      <c r="J870" s="210"/>
      <c r="K870" s="210"/>
    </row>
    <row r="871" spans="1:11" s="213" customFormat="1">
      <c r="A871" s="255"/>
      <c r="B871" s="254"/>
      <c r="C871" s="251"/>
      <c r="D871" s="210"/>
      <c r="E871" s="210"/>
      <c r="J871" s="210"/>
      <c r="K871" s="210"/>
    </row>
    <row r="872" spans="1:11" s="213" customFormat="1">
      <c r="A872" s="255"/>
      <c r="B872" s="254"/>
      <c r="C872" s="251"/>
      <c r="D872" s="210"/>
      <c r="E872" s="210"/>
      <c r="J872" s="210"/>
      <c r="K872" s="210"/>
    </row>
    <row r="873" spans="1:11" s="213" customFormat="1">
      <c r="A873" s="255"/>
      <c r="B873" s="254"/>
      <c r="C873" s="251"/>
      <c r="D873" s="210"/>
      <c r="E873" s="210"/>
      <c r="J873" s="210"/>
      <c r="K873" s="210"/>
    </row>
    <row r="874" spans="1:11" s="213" customFormat="1">
      <c r="A874" s="255"/>
      <c r="B874" s="254"/>
      <c r="C874" s="251"/>
      <c r="D874" s="210"/>
      <c r="E874" s="210"/>
      <c r="J874" s="210"/>
      <c r="K874" s="210"/>
    </row>
    <row r="875" spans="1:11" s="213" customFormat="1">
      <c r="A875" s="255"/>
      <c r="B875" s="254"/>
      <c r="C875" s="251"/>
      <c r="D875" s="210"/>
      <c r="E875" s="210"/>
      <c r="J875" s="210"/>
      <c r="K875" s="210"/>
    </row>
    <row r="876" spans="1:11" s="213" customFormat="1">
      <c r="A876" s="255"/>
      <c r="B876" s="254"/>
      <c r="C876" s="251"/>
      <c r="D876" s="210"/>
      <c r="E876" s="210"/>
      <c r="J876" s="210"/>
      <c r="K876" s="210"/>
    </row>
    <row r="877" spans="1:11" s="213" customFormat="1">
      <c r="A877" s="255"/>
      <c r="B877" s="254"/>
      <c r="C877" s="251"/>
      <c r="D877" s="210"/>
      <c r="E877" s="210"/>
      <c r="J877" s="210"/>
      <c r="K877" s="210"/>
    </row>
    <row r="878" spans="1:11" s="213" customFormat="1">
      <c r="A878" s="255"/>
      <c r="B878" s="254"/>
      <c r="C878" s="251"/>
      <c r="D878" s="210"/>
      <c r="E878" s="210"/>
      <c r="J878" s="210"/>
      <c r="K878" s="210"/>
    </row>
    <row r="879" spans="1:11" s="213" customFormat="1">
      <c r="A879" s="255"/>
      <c r="B879" s="254"/>
      <c r="C879" s="251"/>
      <c r="D879" s="210"/>
      <c r="E879" s="210"/>
      <c r="J879" s="210"/>
      <c r="K879" s="210"/>
    </row>
    <row r="880" spans="1:11" s="213" customFormat="1">
      <c r="A880" s="255"/>
      <c r="B880" s="254"/>
      <c r="C880" s="251"/>
      <c r="D880" s="210"/>
      <c r="E880" s="210"/>
      <c r="J880" s="210"/>
      <c r="K880" s="210"/>
    </row>
    <row r="881" spans="1:11" s="213" customFormat="1">
      <c r="A881" s="255"/>
      <c r="B881" s="254"/>
      <c r="C881" s="251"/>
      <c r="D881" s="210"/>
      <c r="E881" s="210"/>
      <c r="J881" s="210"/>
      <c r="K881" s="210"/>
    </row>
    <row r="882" spans="1:11" s="213" customFormat="1">
      <c r="A882" s="255"/>
      <c r="B882" s="254"/>
      <c r="C882" s="251"/>
      <c r="D882" s="210"/>
      <c r="E882" s="210"/>
      <c r="J882" s="210"/>
      <c r="K882" s="210"/>
    </row>
    <row r="883" spans="1:11" s="213" customFormat="1">
      <c r="A883" s="255"/>
      <c r="B883" s="254"/>
      <c r="C883" s="251"/>
      <c r="D883" s="210"/>
      <c r="E883" s="210"/>
      <c r="J883" s="210"/>
      <c r="K883" s="210"/>
    </row>
    <row r="884" spans="1:11" s="213" customFormat="1">
      <c r="A884" s="255"/>
      <c r="B884" s="254"/>
      <c r="C884" s="251"/>
      <c r="D884" s="210"/>
      <c r="E884" s="210"/>
      <c r="J884" s="210"/>
      <c r="K884" s="210"/>
    </row>
    <row r="885" spans="1:11" s="213" customFormat="1">
      <c r="A885" s="255"/>
      <c r="B885" s="254"/>
      <c r="C885" s="251"/>
      <c r="D885" s="210"/>
      <c r="E885" s="210"/>
      <c r="J885" s="210"/>
      <c r="K885" s="210"/>
    </row>
    <row r="886" spans="1:11" s="213" customFormat="1">
      <c r="A886" s="255"/>
      <c r="B886" s="254"/>
      <c r="C886" s="251"/>
      <c r="D886" s="210"/>
      <c r="E886" s="210"/>
      <c r="J886" s="210"/>
      <c r="K886" s="210"/>
    </row>
    <row r="887" spans="1:11" s="213" customFormat="1">
      <c r="A887" s="255"/>
      <c r="B887" s="254"/>
      <c r="C887" s="251"/>
      <c r="D887" s="210"/>
      <c r="E887" s="210"/>
      <c r="J887" s="210"/>
      <c r="K887" s="210"/>
    </row>
    <row r="888" spans="1:11" s="213" customFormat="1">
      <c r="A888" s="255"/>
      <c r="B888" s="254"/>
      <c r="C888" s="251"/>
      <c r="D888" s="210"/>
      <c r="E888" s="210"/>
      <c r="J888" s="210"/>
      <c r="K888" s="210"/>
    </row>
    <row r="889" spans="1:11" s="213" customFormat="1">
      <c r="A889" s="255"/>
      <c r="B889" s="254"/>
      <c r="C889" s="251"/>
      <c r="D889" s="210"/>
      <c r="E889" s="210"/>
      <c r="J889" s="210"/>
      <c r="K889" s="210"/>
    </row>
    <row r="890" spans="1:11" s="213" customFormat="1">
      <c r="A890" s="255"/>
      <c r="B890" s="254"/>
      <c r="C890" s="251"/>
      <c r="D890" s="210"/>
      <c r="E890" s="210"/>
      <c r="J890" s="210"/>
      <c r="K890" s="210"/>
    </row>
    <row r="891" spans="1:11" s="213" customFormat="1">
      <c r="A891" s="255"/>
      <c r="B891" s="254"/>
      <c r="C891" s="251"/>
      <c r="D891" s="210"/>
      <c r="E891" s="210"/>
      <c r="J891" s="210"/>
      <c r="K891" s="210"/>
    </row>
    <row r="892" spans="1:11" s="213" customFormat="1">
      <c r="A892" s="255"/>
      <c r="B892" s="254"/>
      <c r="C892" s="251"/>
      <c r="D892" s="210"/>
      <c r="E892" s="210"/>
      <c r="J892" s="210"/>
      <c r="K892" s="210"/>
    </row>
    <row r="893" spans="1:11" s="213" customFormat="1">
      <c r="A893" s="255"/>
      <c r="B893" s="254"/>
      <c r="C893" s="251"/>
      <c r="D893" s="210"/>
      <c r="E893" s="210"/>
      <c r="J893" s="210"/>
      <c r="K893" s="210"/>
    </row>
    <row r="894" spans="1:11" s="213" customFormat="1">
      <c r="A894" s="255"/>
      <c r="B894" s="254"/>
      <c r="C894" s="251"/>
      <c r="D894" s="210"/>
      <c r="E894" s="210"/>
      <c r="J894" s="210"/>
      <c r="K894" s="210"/>
    </row>
    <row r="895" spans="1:11" s="213" customFormat="1">
      <c r="A895" s="255"/>
      <c r="B895" s="254"/>
      <c r="C895" s="251"/>
      <c r="D895" s="210"/>
      <c r="E895" s="210"/>
      <c r="J895" s="210"/>
      <c r="K895" s="210"/>
    </row>
    <row r="896" spans="1:11" s="213" customFormat="1">
      <c r="A896" s="255"/>
      <c r="B896" s="254"/>
      <c r="C896" s="251"/>
      <c r="D896" s="210"/>
      <c r="E896" s="210"/>
      <c r="J896" s="210"/>
      <c r="K896" s="210"/>
    </row>
    <row r="897" spans="1:11" s="213" customFormat="1">
      <c r="A897" s="255"/>
      <c r="B897" s="254"/>
      <c r="C897" s="251"/>
      <c r="D897" s="210"/>
      <c r="E897" s="210"/>
      <c r="J897" s="210"/>
      <c r="K897" s="210"/>
    </row>
    <row r="898" spans="1:11" s="213" customFormat="1">
      <c r="A898" s="255"/>
      <c r="B898" s="254"/>
      <c r="C898" s="251"/>
      <c r="D898" s="210"/>
      <c r="E898" s="210"/>
      <c r="J898" s="210"/>
      <c r="K898" s="210"/>
    </row>
    <row r="899" spans="1:11" s="213" customFormat="1" ht="12.75" customHeight="1">
      <c r="A899" s="255"/>
      <c r="B899" s="254"/>
      <c r="C899" s="251"/>
      <c r="D899" s="210"/>
      <c r="E899" s="210"/>
      <c r="J899" s="210"/>
      <c r="K899" s="210"/>
    </row>
    <row r="900" spans="1:11" s="213" customFormat="1" ht="12.75" customHeight="1">
      <c r="A900" s="255"/>
      <c r="B900" s="254"/>
      <c r="C900" s="251"/>
      <c r="D900" s="210"/>
      <c r="E900" s="210"/>
      <c r="J900" s="210"/>
      <c r="K900" s="210"/>
    </row>
    <row r="901" spans="1:11" s="213" customFormat="1" ht="12.75" customHeight="1">
      <c r="A901" s="255"/>
      <c r="B901" s="254"/>
      <c r="C901" s="251"/>
      <c r="D901" s="210"/>
      <c r="E901" s="210"/>
      <c r="J901" s="210"/>
      <c r="K901" s="210"/>
    </row>
    <row r="902" spans="1:11" s="213" customFormat="1" ht="12.75" customHeight="1">
      <c r="A902" s="255"/>
      <c r="B902" s="254"/>
      <c r="C902" s="251"/>
      <c r="D902" s="210"/>
      <c r="E902" s="210"/>
      <c r="J902" s="210"/>
      <c r="K902" s="210"/>
    </row>
    <row r="903" spans="1:11" s="213" customFormat="1" ht="12.75" customHeight="1">
      <c r="A903" s="255"/>
      <c r="B903" s="254"/>
      <c r="C903" s="251"/>
      <c r="D903" s="210"/>
      <c r="E903" s="210"/>
      <c r="J903" s="210"/>
      <c r="K903" s="210"/>
    </row>
    <row r="904" spans="1:11" s="213" customFormat="1" ht="12.75" customHeight="1">
      <c r="A904" s="255"/>
      <c r="B904" s="254"/>
      <c r="C904" s="251"/>
      <c r="D904" s="210"/>
      <c r="E904" s="210"/>
      <c r="J904" s="210"/>
      <c r="K904" s="210"/>
    </row>
    <row r="905" spans="1:11" s="213" customFormat="1" ht="12.75" customHeight="1">
      <c r="A905" s="255"/>
      <c r="B905" s="254"/>
      <c r="C905" s="251"/>
      <c r="D905" s="210"/>
      <c r="E905" s="210"/>
      <c r="J905" s="210"/>
      <c r="K905" s="210"/>
    </row>
    <row r="906" spans="1:11" s="213" customFormat="1" ht="12.75" customHeight="1">
      <c r="A906" s="255"/>
      <c r="B906" s="254"/>
      <c r="C906" s="251"/>
      <c r="D906" s="210"/>
      <c r="E906" s="210"/>
      <c r="J906" s="210"/>
      <c r="K906" s="210"/>
    </row>
    <row r="907" spans="1:11" s="213" customFormat="1">
      <c r="A907" s="255"/>
      <c r="B907" s="254"/>
      <c r="C907" s="251"/>
      <c r="D907" s="210"/>
      <c r="E907" s="210"/>
      <c r="J907" s="210"/>
      <c r="K907" s="210"/>
    </row>
    <row r="908" spans="1:11" s="213" customFormat="1">
      <c r="A908" s="255"/>
      <c r="B908" s="254"/>
      <c r="C908" s="251"/>
      <c r="D908" s="210"/>
      <c r="E908" s="210"/>
      <c r="J908" s="210"/>
      <c r="K908" s="210"/>
    </row>
    <row r="909" spans="1:11" s="213" customFormat="1">
      <c r="A909" s="255"/>
      <c r="B909" s="254"/>
      <c r="C909" s="251"/>
      <c r="D909" s="210"/>
      <c r="E909" s="210"/>
      <c r="J909" s="210"/>
      <c r="K909" s="210"/>
    </row>
    <row r="910" spans="1:11" s="213" customFormat="1">
      <c r="A910" s="255"/>
      <c r="B910" s="254"/>
      <c r="C910" s="251"/>
      <c r="D910" s="210"/>
      <c r="E910" s="210"/>
      <c r="J910" s="210"/>
      <c r="K910" s="210"/>
    </row>
    <row r="911" spans="1:11" s="213" customFormat="1">
      <c r="A911" s="255"/>
      <c r="B911" s="254"/>
      <c r="C911" s="251"/>
      <c r="D911" s="210"/>
      <c r="E911" s="210"/>
      <c r="J911" s="210"/>
      <c r="K911" s="210"/>
    </row>
    <row r="912" spans="1:11" s="213" customFormat="1">
      <c r="A912" s="255"/>
      <c r="B912" s="254"/>
      <c r="C912" s="251"/>
      <c r="D912" s="210"/>
      <c r="E912" s="210"/>
      <c r="J912" s="210"/>
      <c r="K912" s="210"/>
    </row>
    <row r="913" spans="1:11" s="213" customFormat="1">
      <c r="A913" s="255"/>
      <c r="B913" s="254"/>
      <c r="C913" s="251"/>
      <c r="D913" s="210"/>
      <c r="E913" s="210"/>
      <c r="J913" s="210"/>
      <c r="K913" s="210"/>
    </row>
    <row r="914" spans="1:11" s="213" customFormat="1">
      <c r="A914" s="255"/>
      <c r="B914" s="254"/>
      <c r="C914" s="251"/>
      <c r="D914" s="210"/>
      <c r="E914" s="210"/>
      <c r="J914" s="210"/>
      <c r="K914" s="210"/>
    </row>
    <row r="915" spans="1:11" s="213" customFormat="1">
      <c r="A915" s="255"/>
      <c r="B915" s="254"/>
      <c r="C915" s="251"/>
      <c r="D915" s="210"/>
      <c r="E915" s="210"/>
      <c r="J915" s="210"/>
      <c r="K915" s="210"/>
    </row>
    <row r="916" spans="1:11" s="213" customFormat="1">
      <c r="A916" s="255"/>
      <c r="B916" s="254"/>
      <c r="C916" s="251"/>
      <c r="D916" s="210"/>
      <c r="E916" s="210"/>
      <c r="J916" s="210"/>
      <c r="K916" s="210"/>
    </row>
    <row r="917" spans="1:11" s="213" customFormat="1">
      <c r="A917" s="255"/>
      <c r="B917" s="254"/>
      <c r="C917" s="251"/>
      <c r="D917" s="210"/>
      <c r="E917" s="210"/>
      <c r="J917" s="210"/>
      <c r="K917" s="210"/>
    </row>
    <row r="918" spans="1:11" s="213" customFormat="1">
      <c r="A918" s="255"/>
      <c r="B918" s="254"/>
      <c r="C918" s="251"/>
      <c r="D918" s="210"/>
      <c r="E918" s="210"/>
      <c r="J918" s="210"/>
      <c r="K918" s="210"/>
    </row>
    <row r="919" spans="1:11" s="213" customFormat="1">
      <c r="A919" s="255"/>
      <c r="B919" s="254"/>
      <c r="C919" s="251"/>
      <c r="D919" s="210"/>
      <c r="E919" s="210"/>
      <c r="J919" s="210"/>
      <c r="K919" s="210"/>
    </row>
    <row r="920" spans="1:11" s="213" customFormat="1">
      <c r="A920" s="255"/>
      <c r="B920" s="254"/>
      <c r="C920" s="251"/>
      <c r="D920" s="210"/>
      <c r="E920" s="210"/>
      <c r="J920" s="210"/>
      <c r="K920" s="210"/>
    </row>
    <row r="921" spans="1:11" s="213" customFormat="1">
      <c r="A921" s="255"/>
      <c r="B921" s="254"/>
      <c r="C921" s="251"/>
      <c r="D921" s="210"/>
      <c r="E921" s="210"/>
      <c r="J921" s="210"/>
      <c r="K921" s="210"/>
    </row>
    <row r="922" spans="1:11" s="213" customFormat="1">
      <c r="A922" s="255"/>
      <c r="B922" s="254"/>
      <c r="C922" s="251"/>
      <c r="D922" s="210"/>
      <c r="E922" s="210"/>
      <c r="J922" s="210"/>
      <c r="K922" s="210"/>
    </row>
    <row r="923" spans="1:11" s="213" customFormat="1">
      <c r="A923" s="255"/>
      <c r="B923" s="254"/>
      <c r="C923" s="251"/>
      <c r="D923" s="210"/>
      <c r="E923" s="210"/>
      <c r="J923" s="210"/>
      <c r="K923" s="210"/>
    </row>
    <row r="924" spans="1:11" s="213" customFormat="1">
      <c r="A924" s="255"/>
      <c r="B924" s="254"/>
      <c r="C924" s="251"/>
      <c r="D924" s="210"/>
      <c r="E924" s="210"/>
      <c r="J924" s="210"/>
      <c r="K924" s="210"/>
    </row>
    <row r="925" spans="1:11" s="213" customFormat="1">
      <c r="A925" s="255"/>
      <c r="B925" s="254"/>
      <c r="C925" s="251"/>
      <c r="D925" s="210"/>
      <c r="E925" s="210"/>
      <c r="J925" s="210"/>
      <c r="K925" s="210"/>
    </row>
    <row r="926" spans="1:11" s="213" customFormat="1">
      <c r="A926" s="255"/>
      <c r="B926" s="254"/>
      <c r="C926" s="251"/>
      <c r="D926" s="210"/>
      <c r="E926" s="210"/>
      <c r="J926" s="210"/>
      <c r="K926" s="210"/>
    </row>
    <row r="927" spans="1:11" s="213" customFormat="1">
      <c r="A927" s="255"/>
      <c r="B927" s="254"/>
      <c r="C927" s="251"/>
      <c r="D927" s="210"/>
      <c r="E927" s="210"/>
      <c r="J927" s="210"/>
      <c r="K927" s="210"/>
    </row>
    <row r="928" spans="1:11" s="213" customFormat="1">
      <c r="A928" s="255"/>
      <c r="B928" s="254"/>
      <c r="C928" s="251"/>
      <c r="D928" s="210"/>
      <c r="E928" s="210"/>
      <c r="J928" s="210"/>
      <c r="K928" s="210"/>
    </row>
    <row r="929" spans="1:11" s="213" customFormat="1">
      <c r="A929" s="255"/>
      <c r="B929" s="254"/>
      <c r="C929" s="251"/>
      <c r="D929" s="210"/>
      <c r="E929" s="210"/>
      <c r="J929" s="210"/>
      <c r="K929" s="210"/>
    </row>
    <row r="930" spans="1:11" s="213" customFormat="1">
      <c r="A930" s="255"/>
      <c r="B930" s="254"/>
      <c r="C930" s="251"/>
      <c r="D930" s="210"/>
      <c r="E930" s="210"/>
      <c r="J930" s="210"/>
      <c r="K930" s="210"/>
    </row>
    <row r="931" spans="1:11" s="213" customFormat="1">
      <c r="A931" s="255"/>
      <c r="B931" s="254"/>
      <c r="C931" s="251"/>
      <c r="D931" s="210"/>
      <c r="E931" s="210"/>
      <c r="J931" s="210"/>
      <c r="K931" s="210"/>
    </row>
    <row r="932" spans="1:11" s="213" customFormat="1">
      <c r="A932" s="255"/>
      <c r="B932" s="254"/>
      <c r="C932" s="251"/>
      <c r="D932" s="210"/>
      <c r="E932" s="210"/>
      <c r="J932" s="210"/>
      <c r="K932" s="210"/>
    </row>
    <row r="933" spans="1:11" s="213" customFormat="1">
      <c r="A933" s="255"/>
      <c r="B933" s="254"/>
      <c r="C933" s="251"/>
      <c r="D933" s="210"/>
      <c r="E933" s="210"/>
      <c r="J933" s="210"/>
      <c r="K933" s="210"/>
    </row>
    <row r="934" spans="1:11" s="213" customFormat="1">
      <c r="A934" s="255"/>
      <c r="B934" s="254"/>
      <c r="C934" s="251"/>
      <c r="D934" s="210"/>
      <c r="E934" s="210"/>
      <c r="J934" s="210"/>
      <c r="K934" s="210"/>
    </row>
    <row r="935" spans="1:11" s="213" customFormat="1">
      <c r="A935" s="255"/>
      <c r="B935" s="254"/>
      <c r="C935" s="251"/>
      <c r="D935" s="210"/>
      <c r="E935" s="210"/>
      <c r="J935" s="210"/>
      <c r="K935" s="210"/>
    </row>
    <row r="936" spans="1:11" s="213" customFormat="1">
      <c r="A936" s="255"/>
      <c r="B936" s="254"/>
      <c r="C936" s="251"/>
      <c r="D936" s="210"/>
      <c r="E936" s="210"/>
      <c r="J936" s="210"/>
      <c r="K936" s="210"/>
    </row>
    <row r="937" spans="1:11" s="213" customFormat="1">
      <c r="A937" s="255"/>
      <c r="B937" s="254"/>
      <c r="C937" s="251"/>
      <c r="D937" s="210"/>
      <c r="E937" s="210"/>
      <c r="J937" s="210"/>
      <c r="K937" s="210"/>
    </row>
    <row r="938" spans="1:11" s="213" customFormat="1">
      <c r="A938" s="255"/>
      <c r="B938" s="254"/>
      <c r="C938" s="251"/>
      <c r="D938" s="210"/>
      <c r="E938" s="210"/>
      <c r="J938" s="210"/>
      <c r="K938" s="210"/>
    </row>
    <row r="939" spans="1:11" s="213" customFormat="1">
      <c r="A939" s="255"/>
      <c r="B939" s="254"/>
      <c r="C939" s="251"/>
      <c r="D939" s="210"/>
      <c r="E939" s="210"/>
      <c r="J939" s="210"/>
      <c r="K939" s="210"/>
    </row>
    <row r="940" spans="1:11" s="213" customFormat="1">
      <c r="A940" s="255"/>
      <c r="B940" s="254"/>
      <c r="C940" s="251"/>
      <c r="D940" s="210"/>
      <c r="E940" s="210"/>
      <c r="J940" s="210"/>
      <c r="K940" s="210"/>
    </row>
    <row r="941" spans="1:11" s="213" customFormat="1">
      <c r="A941" s="255"/>
      <c r="B941" s="254"/>
      <c r="C941" s="251"/>
      <c r="D941" s="210"/>
      <c r="E941" s="210"/>
      <c r="J941" s="210"/>
      <c r="K941" s="210"/>
    </row>
    <row r="942" spans="1:11" s="213" customFormat="1">
      <c r="A942" s="255"/>
      <c r="B942" s="254"/>
      <c r="C942" s="251"/>
      <c r="D942" s="210"/>
      <c r="E942" s="210"/>
      <c r="J942" s="210"/>
      <c r="K942" s="210"/>
    </row>
    <row r="943" spans="1:11" s="213" customFormat="1">
      <c r="A943" s="255"/>
      <c r="B943" s="254"/>
      <c r="C943" s="251"/>
      <c r="D943" s="210"/>
      <c r="E943" s="210"/>
      <c r="J943" s="210"/>
      <c r="K943" s="210"/>
    </row>
    <row r="944" spans="1:11" s="213" customFormat="1">
      <c r="A944" s="255"/>
      <c r="B944" s="254"/>
      <c r="C944" s="251"/>
      <c r="D944" s="210"/>
      <c r="E944" s="210"/>
      <c r="J944" s="210"/>
      <c r="K944" s="210"/>
    </row>
    <row r="945" spans="1:11" s="213" customFormat="1">
      <c r="A945" s="255"/>
      <c r="B945" s="254"/>
      <c r="C945" s="251"/>
      <c r="D945" s="210"/>
      <c r="E945" s="210"/>
      <c r="J945" s="210"/>
      <c r="K945" s="210"/>
    </row>
    <row r="946" spans="1:11" s="213" customFormat="1">
      <c r="A946" s="255"/>
      <c r="B946" s="254"/>
      <c r="C946" s="251"/>
      <c r="D946" s="210"/>
      <c r="E946" s="210"/>
      <c r="J946" s="210"/>
      <c r="K946" s="210"/>
    </row>
    <row r="947" spans="1:11" s="213" customFormat="1">
      <c r="A947" s="255"/>
      <c r="B947" s="254"/>
      <c r="C947" s="251"/>
      <c r="D947" s="210"/>
      <c r="E947" s="210"/>
      <c r="J947" s="210"/>
      <c r="K947" s="210"/>
    </row>
    <row r="948" spans="1:11" s="213" customFormat="1">
      <c r="A948" s="255"/>
      <c r="B948" s="254"/>
      <c r="C948" s="251"/>
      <c r="D948" s="210"/>
      <c r="E948" s="210"/>
      <c r="J948" s="210"/>
      <c r="K948" s="210"/>
    </row>
    <row r="949" spans="1:11" s="213" customFormat="1">
      <c r="A949" s="255"/>
      <c r="B949" s="254"/>
      <c r="C949" s="251"/>
      <c r="D949" s="210"/>
      <c r="E949" s="210"/>
      <c r="J949" s="210"/>
      <c r="K949" s="210"/>
    </row>
    <row r="950" spans="1:11" s="213" customFormat="1">
      <c r="A950" s="255"/>
      <c r="B950" s="254"/>
      <c r="C950" s="251"/>
      <c r="D950" s="210"/>
      <c r="E950" s="210"/>
      <c r="J950" s="210"/>
      <c r="K950" s="210"/>
    </row>
    <row r="951" spans="1:11" s="213" customFormat="1">
      <c r="A951" s="255"/>
      <c r="B951" s="254"/>
      <c r="C951" s="251"/>
      <c r="D951" s="210"/>
      <c r="E951" s="210"/>
      <c r="J951" s="210"/>
      <c r="K951" s="210"/>
    </row>
    <row r="952" spans="1:11" s="213" customFormat="1">
      <c r="A952" s="255"/>
      <c r="B952" s="254"/>
      <c r="C952" s="251"/>
      <c r="D952" s="210"/>
      <c r="E952" s="210"/>
      <c r="J952" s="210"/>
      <c r="K952" s="210"/>
    </row>
    <row r="953" spans="1:11" s="213" customFormat="1">
      <c r="A953" s="255"/>
      <c r="B953" s="254"/>
      <c r="C953" s="251"/>
      <c r="D953" s="210"/>
      <c r="E953" s="210"/>
      <c r="J953" s="210"/>
      <c r="K953" s="210"/>
    </row>
    <row r="954" spans="1:11" s="213" customFormat="1" ht="12.75" customHeight="1">
      <c r="A954" s="255"/>
      <c r="B954" s="254"/>
      <c r="C954" s="251"/>
      <c r="D954" s="210"/>
      <c r="E954" s="210"/>
      <c r="J954" s="210"/>
      <c r="K954" s="210"/>
    </row>
    <row r="955" spans="1:11" s="213" customFormat="1" ht="12.75" customHeight="1">
      <c r="A955" s="255"/>
      <c r="B955" s="254"/>
      <c r="C955" s="251"/>
      <c r="D955" s="210"/>
      <c r="E955" s="210"/>
      <c r="J955" s="210"/>
      <c r="K955" s="210"/>
    </row>
    <row r="956" spans="1:11" s="213" customFormat="1" ht="12.75" customHeight="1">
      <c r="A956" s="255"/>
      <c r="B956" s="254"/>
      <c r="C956" s="251"/>
      <c r="D956" s="210"/>
      <c r="E956" s="210"/>
      <c r="J956" s="210"/>
      <c r="K956" s="210"/>
    </row>
    <row r="957" spans="1:11" s="213" customFormat="1" ht="12.75" customHeight="1">
      <c r="A957" s="255"/>
      <c r="B957" s="254"/>
      <c r="C957" s="251"/>
      <c r="D957" s="210"/>
      <c r="E957" s="210"/>
      <c r="J957" s="210"/>
      <c r="K957" s="210"/>
    </row>
    <row r="958" spans="1:11" s="213" customFormat="1" ht="12.75" customHeight="1">
      <c r="A958" s="255"/>
      <c r="B958" s="254"/>
      <c r="C958" s="251"/>
      <c r="D958" s="210"/>
      <c r="E958" s="210"/>
      <c r="J958" s="210"/>
      <c r="K958" s="210"/>
    </row>
    <row r="959" spans="1:11" s="213" customFormat="1" ht="12.75" customHeight="1">
      <c r="A959" s="255"/>
      <c r="B959" s="254"/>
      <c r="C959" s="251"/>
      <c r="D959" s="210"/>
      <c r="E959" s="210"/>
      <c r="J959" s="210"/>
      <c r="K959" s="210"/>
    </row>
    <row r="960" spans="1:11" s="213" customFormat="1" ht="12.75" customHeight="1">
      <c r="A960" s="255"/>
      <c r="B960" s="254"/>
      <c r="C960" s="251"/>
      <c r="D960" s="210"/>
      <c r="E960" s="210"/>
      <c r="J960" s="210"/>
      <c r="K960" s="210"/>
    </row>
    <row r="961" spans="1:11" s="213" customFormat="1" ht="12.75" customHeight="1">
      <c r="A961" s="255"/>
      <c r="B961" s="254"/>
      <c r="C961" s="251"/>
      <c r="D961" s="210"/>
      <c r="E961" s="210"/>
      <c r="J961" s="210"/>
      <c r="K961" s="210"/>
    </row>
    <row r="962" spans="1:11" s="213" customFormat="1" ht="12.75" customHeight="1">
      <c r="A962" s="255"/>
      <c r="B962" s="254"/>
      <c r="C962" s="251"/>
      <c r="D962" s="210"/>
      <c r="E962" s="210"/>
      <c r="J962" s="210"/>
      <c r="K962" s="210"/>
    </row>
    <row r="963" spans="1:11" s="213" customFormat="1">
      <c r="A963" s="255"/>
      <c r="B963" s="254"/>
      <c r="C963" s="251"/>
      <c r="D963" s="210"/>
      <c r="E963" s="210"/>
      <c r="J963" s="210"/>
      <c r="K963" s="210"/>
    </row>
    <row r="964" spans="1:11" s="213" customFormat="1">
      <c r="A964" s="255"/>
      <c r="B964" s="254"/>
      <c r="C964" s="251"/>
      <c r="D964" s="210"/>
      <c r="E964" s="210"/>
      <c r="J964" s="210"/>
      <c r="K964" s="210"/>
    </row>
    <row r="965" spans="1:11" s="213" customFormat="1">
      <c r="A965" s="255"/>
      <c r="B965" s="254"/>
      <c r="C965" s="251"/>
      <c r="D965" s="210"/>
      <c r="E965" s="210"/>
      <c r="J965" s="210"/>
      <c r="K965" s="210"/>
    </row>
    <row r="966" spans="1:11" s="213" customFormat="1">
      <c r="A966" s="255"/>
      <c r="B966" s="254"/>
      <c r="C966" s="251"/>
      <c r="D966" s="210"/>
      <c r="E966" s="210"/>
      <c r="J966" s="210"/>
      <c r="K966" s="210"/>
    </row>
    <row r="967" spans="1:11" s="213" customFormat="1">
      <c r="A967" s="255"/>
      <c r="B967" s="254"/>
      <c r="C967" s="251"/>
      <c r="D967" s="210"/>
      <c r="E967" s="210"/>
      <c r="J967" s="210"/>
      <c r="K967" s="210"/>
    </row>
    <row r="968" spans="1:11" s="213" customFormat="1">
      <c r="A968" s="255"/>
      <c r="B968" s="254"/>
      <c r="C968" s="251"/>
      <c r="D968" s="210"/>
      <c r="E968" s="210"/>
      <c r="J968" s="210"/>
      <c r="K968" s="210"/>
    </row>
    <row r="969" spans="1:11" s="213" customFormat="1">
      <c r="A969" s="255"/>
      <c r="B969" s="254"/>
      <c r="C969" s="251"/>
      <c r="D969" s="210"/>
      <c r="E969" s="210"/>
      <c r="J969" s="210"/>
      <c r="K969" s="210"/>
    </row>
    <row r="970" spans="1:11" s="213" customFormat="1">
      <c r="A970" s="255"/>
      <c r="B970" s="254"/>
      <c r="C970" s="251"/>
      <c r="D970" s="210"/>
      <c r="E970" s="210"/>
      <c r="J970" s="210"/>
      <c r="K970" s="210"/>
    </row>
    <row r="971" spans="1:11" s="213" customFormat="1">
      <c r="A971" s="255"/>
      <c r="B971" s="254"/>
      <c r="C971" s="251"/>
      <c r="D971" s="210"/>
      <c r="E971" s="210"/>
      <c r="J971" s="210"/>
      <c r="K971" s="210"/>
    </row>
    <row r="972" spans="1:11" s="213" customFormat="1">
      <c r="A972" s="255"/>
      <c r="B972" s="254"/>
      <c r="C972" s="251"/>
      <c r="D972" s="210"/>
      <c r="E972" s="210"/>
      <c r="J972" s="210"/>
      <c r="K972" s="210"/>
    </row>
    <row r="973" spans="1:11" s="213" customFormat="1">
      <c r="A973" s="255"/>
      <c r="B973" s="254"/>
      <c r="C973" s="251"/>
      <c r="D973" s="210"/>
      <c r="E973" s="210"/>
      <c r="J973" s="210"/>
      <c r="K973" s="210"/>
    </row>
    <row r="974" spans="1:11" s="213" customFormat="1">
      <c r="A974" s="255"/>
      <c r="B974" s="254"/>
      <c r="C974" s="251"/>
      <c r="D974" s="210"/>
      <c r="E974" s="210"/>
      <c r="J974" s="210"/>
      <c r="K974" s="210"/>
    </row>
    <row r="975" spans="1:11" s="213" customFormat="1">
      <c r="A975" s="255"/>
      <c r="B975" s="254"/>
      <c r="C975" s="251"/>
      <c r="D975" s="210"/>
      <c r="E975" s="210"/>
      <c r="J975" s="210"/>
      <c r="K975" s="210"/>
    </row>
    <row r="976" spans="1:11" s="213" customFormat="1">
      <c r="A976" s="255"/>
      <c r="B976" s="254"/>
      <c r="C976" s="251"/>
      <c r="D976" s="210"/>
      <c r="E976" s="210"/>
      <c r="J976" s="210"/>
      <c r="K976" s="210"/>
    </row>
    <row r="977" spans="1:11" s="213" customFormat="1">
      <c r="A977" s="255"/>
      <c r="B977" s="254"/>
      <c r="C977" s="251"/>
      <c r="D977" s="210"/>
      <c r="E977" s="210"/>
      <c r="J977" s="210"/>
      <c r="K977" s="210"/>
    </row>
    <row r="978" spans="1:11" s="213" customFormat="1">
      <c r="A978" s="255"/>
      <c r="B978" s="254"/>
      <c r="C978" s="251"/>
      <c r="D978" s="210"/>
      <c r="E978" s="210"/>
      <c r="J978" s="210"/>
      <c r="K978" s="210"/>
    </row>
    <row r="979" spans="1:11" s="213" customFormat="1">
      <c r="A979" s="255"/>
      <c r="B979" s="254"/>
      <c r="C979" s="251"/>
      <c r="D979" s="210"/>
      <c r="E979" s="210"/>
      <c r="J979" s="210"/>
      <c r="K979" s="210"/>
    </row>
    <row r="980" spans="1:11" s="213" customFormat="1">
      <c r="A980" s="255"/>
      <c r="B980" s="254"/>
      <c r="C980" s="251"/>
      <c r="D980" s="210"/>
      <c r="E980" s="210"/>
      <c r="J980" s="210"/>
      <c r="K980" s="210"/>
    </row>
    <row r="981" spans="1:11" s="213" customFormat="1">
      <c r="A981" s="255"/>
      <c r="B981" s="254"/>
      <c r="C981" s="251"/>
      <c r="D981" s="210"/>
      <c r="E981" s="210"/>
      <c r="J981" s="210"/>
      <c r="K981" s="210"/>
    </row>
    <row r="982" spans="1:11" s="213" customFormat="1">
      <c r="A982" s="255"/>
      <c r="B982" s="254"/>
      <c r="C982" s="251"/>
      <c r="D982" s="210"/>
      <c r="E982" s="210"/>
      <c r="J982" s="210"/>
      <c r="K982" s="210"/>
    </row>
    <row r="983" spans="1:11" s="213" customFormat="1">
      <c r="A983" s="255"/>
      <c r="B983" s="254"/>
      <c r="C983" s="251"/>
      <c r="D983" s="210"/>
      <c r="E983" s="210"/>
      <c r="J983" s="210"/>
      <c r="K983" s="210"/>
    </row>
    <row r="984" spans="1:11" s="213" customFormat="1">
      <c r="A984" s="255"/>
      <c r="B984" s="254"/>
      <c r="C984" s="251"/>
      <c r="D984" s="210"/>
      <c r="E984" s="210"/>
      <c r="J984" s="210"/>
      <c r="K984" s="210"/>
    </row>
    <row r="985" spans="1:11" s="213" customFormat="1">
      <c r="A985" s="255"/>
      <c r="B985" s="254"/>
      <c r="C985" s="251"/>
      <c r="D985" s="210"/>
      <c r="E985" s="210"/>
      <c r="J985" s="210"/>
      <c r="K985" s="210"/>
    </row>
    <row r="986" spans="1:11" s="213" customFormat="1">
      <c r="A986" s="255"/>
      <c r="B986" s="254"/>
      <c r="C986" s="251"/>
      <c r="D986" s="210"/>
      <c r="E986" s="210"/>
      <c r="J986" s="210"/>
      <c r="K986" s="210"/>
    </row>
    <row r="987" spans="1:11" s="213" customFormat="1">
      <c r="A987" s="255"/>
      <c r="B987" s="254"/>
      <c r="C987" s="251"/>
      <c r="D987" s="210"/>
      <c r="E987" s="210"/>
      <c r="J987" s="210"/>
      <c r="K987" s="210"/>
    </row>
    <row r="988" spans="1:11" s="213" customFormat="1">
      <c r="A988" s="255"/>
      <c r="B988" s="254"/>
      <c r="C988" s="251"/>
      <c r="D988" s="210"/>
      <c r="E988" s="210"/>
      <c r="J988" s="210"/>
      <c r="K988" s="210"/>
    </row>
    <row r="989" spans="1:11" s="213" customFormat="1">
      <c r="A989" s="255"/>
      <c r="B989" s="254"/>
      <c r="C989" s="251"/>
      <c r="D989" s="210"/>
      <c r="E989" s="210"/>
      <c r="J989" s="210"/>
      <c r="K989" s="210"/>
    </row>
    <row r="990" spans="1:11" s="213" customFormat="1">
      <c r="A990" s="255"/>
      <c r="B990" s="254"/>
      <c r="C990" s="251"/>
      <c r="D990" s="210"/>
      <c r="E990" s="210"/>
      <c r="J990" s="210"/>
      <c r="K990" s="210"/>
    </row>
    <row r="991" spans="1:11" s="213" customFormat="1">
      <c r="A991" s="255"/>
      <c r="B991" s="254"/>
      <c r="C991" s="251"/>
      <c r="D991" s="210"/>
      <c r="E991" s="210"/>
      <c r="J991" s="210"/>
      <c r="K991" s="210"/>
    </row>
    <row r="992" spans="1:11" s="213" customFormat="1">
      <c r="A992" s="255"/>
      <c r="B992" s="254"/>
      <c r="C992" s="251"/>
      <c r="D992" s="210"/>
      <c r="E992" s="210"/>
      <c r="J992" s="210"/>
      <c r="K992" s="210"/>
    </row>
    <row r="993" spans="1:11" s="213" customFormat="1">
      <c r="A993" s="255"/>
      <c r="B993" s="254"/>
      <c r="C993" s="251"/>
      <c r="D993" s="210"/>
      <c r="E993" s="210"/>
      <c r="J993" s="210"/>
      <c r="K993" s="210"/>
    </row>
    <row r="994" spans="1:11" s="213" customFormat="1">
      <c r="A994" s="255"/>
      <c r="B994" s="254"/>
      <c r="C994" s="251"/>
      <c r="D994" s="210"/>
      <c r="E994" s="210"/>
      <c r="J994" s="210"/>
      <c r="K994" s="210"/>
    </row>
    <row r="995" spans="1:11" s="213" customFormat="1">
      <c r="A995" s="255"/>
      <c r="B995" s="254"/>
      <c r="C995" s="251"/>
      <c r="D995" s="210"/>
      <c r="E995" s="210"/>
      <c r="J995" s="210"/>
      <c r="K995" s="210"/>
    </row>
    <row r="996" spans="1:11" s="213" customFormat="1">
      <c r="A996" s="255"/>
      <c r="B996" s="254"/>
      <c r="C996" s="251"/>
      <c r="D996" s="210"/>
      <c r="E996" s="210"/>
      <c r="J996" s="210"/>
      <c r="K996" s="210"/>
    </row>
    <row r="997" spans="1:11" s="213" customFormat="1">
      <c r="A997" s="255"/>
      <c r="B997" s="254"/>
      <c r="C997" s="251"/>
      <c r="D997" s="210"/>
      <c r="E997" s="210"/>
      <c r="J997" s="210"/>
      <c r="K997" s="210"/>
    </row>
    <row r="998" spans="1:11" s="213" customFormat="1">
      <c r="A998" s="255"/>
      <c r="B998" s="254"/>
      <c r="C998" s="251"/>
      <c r="D998" s="210"/>
      <c r="E998" s="210"/>
      <c r="J998" s="210"/>
      <c r="K998" s="210"/>
    </row>
    <row r="999" spans="1:11" s="213" customFormat="1">
      <c r="A999" s="255"/>
      <c r="B999" s="254"/>
      <c r="C999" s="251"/>
      <c r="D999" s="210"/>
      <c r="E999" s="210"/>
      <c r="J999" s="210"/>
      <c r="K999" s="210"/>
    </row>
    <row r="1000" spans="1:11" s="213" customFormat="1">
      <c r="A1000" s="255"/>
      <c r="B1000" s="254"/>
      <c r="C1000" s="251"/>
      <c r="D1000" s="210"/>
      <c r="E1000" s="210"/>
      <c r="J1000" s="210"/>
      <c r="K1000" s="210"/>
    </row>
    <row r="1001" spans="1:11" s="213" customFormat="1">
      <c r="A1001" s="255"/>
      <c r="B1001" s="254"/>
      <c r="C1001" s="251"/>
      <c r="D1001" s="210"/>
      <c r="E1001" s="210"/>
      <c r="J1001" s="210"/>
      <c r="K1001" s="210"/>
    </row>
    <row r="1002" spans="1:11" s="213" customFormat="1">
      <c r="A1002" s="255"/>
      <c r="B1002" s="254"/>
      <c r="C1002" s="251"/>
      <c r="D1002" s="210"/>
      <c r="E1002" s="210"/>
      <c r="J1002" s="210"/>
      <c r="K1002" s="210"/>
    </row>
    <row r="1003" spans="1:11" s="213" customFormat="1">
      <c r="A1003" s="255"/>
      <c r="B1003" s="254"/>
      <c r="C1003" s="251"/>
      <c r="D1003" s="210"/>
      <c r="E1003" s="210"/>
      <c r="J1003" s="210"/>
      <c r="K1003" s="210"/>
    </row>
    <row r="1004" spans="1:11" s="213" customFormat="1">
      <c r="A1004" s="255"/>
      <c r="B1004" s="254"/>
      <c r="C1004" s="251"/>
      <c r="D1004" s="210"/>
      <c r="E1004" s="210"/>
      <c r="J1004" s="210"/>
      <c r="K1004" s="210"/>
    </row>
    <row r="1005" spans="1:11" s="213" customFormat="1">
      <c r="A1005" s="255"/>
      <c r="B1005" s="254"/>
      <c r="C1005" s="251"/>
      <c r="D1005" s="210"/>
      <c r="E1005" s="210"/>
      <c r="J1005" s="210"/>
      <c r="K1005" s="210"/>
    </row>
    <row r="1006" spans="1:11" s="213" customFormat="1">
      <c r="A1006" s="255"/>
      <c r="B1006" s="254"/>
      <c r="C1006" s="251"/>
      <c r="D1006" s="210"/>
      <c r="E1006" s="210"/>
      <c r="J1006" s="210"/>
      <c r="K1006" s="210"/>
    </row>
    <row r="1007" spans="1:11" s="213" customFormat="1">
      <c r="A1007" s="255"/>
      <c r="B1007" s="254"/>
      <c r="C1007" s="251"/>
      <c r="D1007" s="210"/>
      <c r="E1007" s="210"/>
      <c r="J1007" s="210"/>
      <c r="K1007" s="210"/>
    </row>
    <row r="1008" spans="1:11" s="213" customFormat="1">
      <c r="A1008" s="255"/>
      <c r="B1008" s="254"/>
      <c r="C1008" s="251"/>
      <c r="D1008" s="210"/>
      <c r="E1008" s="210"/>
      <c r="J1008" s="210"/>
      <c r="K1008" s="210"/>
    </row>
    <row r="1009" spans="1:11" s="213" customFormat="1" ht="12.75" customHeight="1">
      <c r="A1009" s="255"/>
      <c r="B1009" s="254"/>
      <c r="C1009" s="251"/>
      <c r="D1009" s="210"/>
      <c r="E1009" s="210"/>
      <c r="J1009" s="210"/>
      <c r="K1009" s="210"/>
    </row>
    <row r="1010" spans="1:11" s="213" customFormat="1" ht="12.75" customHeight="1">
      <c r="A1010" s="255"/>
      <c r="B1010" s="254"/>
      <c r="C1010" s="251"/>
      <c r="D1010" s="210"/>
      <c r="E1010" s="210"/>
      <c r="J1010" s="210"/>
      <c r="K1010" s="210"/>
    </row>
    <row r="1011" spans="1:11" s="213" customFormat="1" ht="12.75" customHeight="1">
      <c r="A1011" s="255"/>
      <c r="B1011" s="254"/>
      <c r="C1011" s="251"/>
      <c r="D1011" s="210"/>
      <c r="E1011" s="210"/>
      <c r="J1011" s="210"/>
      <c r="K1011" s="210"/>
    </row>
    <row r="1012" spans="1:11" s="213" customFormat="1" ht="12.75" customHeight="1">
      <c r="A1012" s="255"/>
      <c r="B1012" s="254"/>
      <c r="C1012" s="251"/>
      <c r="D1012" s="210"/>
      <c r="E1012" s="210"/>
      <c r="J1012" s="210"/>
      <c r="K1012" s="210"/>
    </row>
    <row r="1013" spans="1:11" s="213" customFormat="1" ht="12.75" customHeight="1">
      <c r="A1013" s="255"/>
      <c r="B1013" s="254"/>
      <c r="C1013" s="251"/>
      <c r="D1013" s="210"/>
      <c r="E1013" s="210"/>
      <c r="J1013" s="210"/>
      <c r="K1013" s="210"/>
    </row>
    <row r="1014" spans="1:11" s="213" customFormat="1" ht="12.75" customHeight="1">
      <c r="A1014" s="255"/>
      <c r="B1014" s="254"/>
      <c r="C1014" s="251"/>
      <c r="D1014" s="210"/>
      <c r="E1014" s="210"/>
      <c r="J1014" s="210"/>
      <c r="K1014" s="210"/>
    </row>
    <row r="1015" spans="1:11" s="213" customFormat="1" ht="12.75" customHeight="1">
      <c r="A1015" s="255"/>
      <c r="B1015" s="254"/>
      <c r="C1015" s="251"/>
      <c r="D1015" s="210"/>
      <c r="E1015" s="210"/>
      <c r="J1015" s="210"/>
      <c r="K1015" s="210"/>
    </row>
    <row r="1016" spans="1:11" s="213" customFormat="1" ht="12.75" customHeight="1">
      <c r="A1016" s="255"/>
      <c r="B1016" s="254"/>
      <c r="C1016" s="251"/>
      <c r="D1016" s="210"/>
      <c r="E1016" s="210"/>
      <c r="J1016" s="210"/>
      <c r="K1016" s="210"/>
    </row>
    <row r="1017" spans="1:11" s="213" customFormat="1">
      <c r="A1017" s="255"/>
      <c r="B1017" s="254"/>
      <c r="C1017" s="251"/>
      <c r="D1017" s="210"/>
      <c r="E1017" s="210"/>
      <c r="J1017" s="210"/>
      <c r="K1017" s="210"/>
    </row>
    <row r="1018" spans="1:11" s="213" customFormat="1">
      <c r="A1018" s="255"/>
      <c r="B1018" s="254"/>
      <c r="C1018" s="251"/>
      <c r="D1018" s="210"/>
      <c r="E1018" s="210"/>
      <c r="J1018" s="210"/>
      <c r="K1018" s="210"/>
    </row>
    <row r="1019" spans="1:11" s="213" customFormat="1">
      <c r="A1019" s="255"/>
      <c r="B1019" s="254"/>
      <c r="C1019" s="251"/>
      <c r="D1019" s="210"/>
      <c r="E1019" s="210"/>
      <c r="J1019" s="210"/>
      <c r="K1019" s="210"/>
    </row>
    <row r="1020" spans="1:11" s="213" customFormat="1">
      <c r="A1020" s="255"/>
      <c r="B1020" s="254"/>
      <c r="C1020" s="251"/>
      <c r="D1020" s="210"/>
      <c r="E1020" s="210"/>
      <c r="J1020" s="210"/>
      <c r="K1020" s="210"/>
    </row>
    <row r="1021" spans="1:11" s="213" customFormat="1">
      <c r="A1021" s="255"/>
      <c r="B1021" s="254"/>
      <c r="C1021" s="251"/>
      <c r="D1021" s="210"/>
      <c r="E1021" s="210"/>
      <c r="J1021" s="210"/>
      <c r="K1021" s="210"/>
    </row>
    <row r="1022" spans="1:11" s="213" customFormat="1">
      <c r="A1022" s="255"/>
      <c r="B1022" s="254"/>
      <c r="C1022" s="251"/>
      <c r="D1022" s="210"/>
      <c r="E1022" s="210"/>
      <c r="J1022" s="210"/>
      <c r="K1022" s="210"/>
    </row>
    <row r="1023" spans="1:11" s="213" customFormat="1">
      <c r="A1023" s="255"/>
      <c r="B1023" s="254"/>
      <c r="C1023" s="251"/>
      <c r="D1023" s="210"/>
      <c r="E1023" s="210"/>
      <c r="J1023" s="210"/>
      <c r="K1023" s="210"/>
    </row>
    <row r="1024" spans="1:11" s="213" customFormat="1">
      <c r="A1024" s="255"/>
      <c r="B1024" s="254"/>
      <c r="C1024" s="251"/>
      <c r="D1024" s="210"/>
      <c r="E1024" s="210"/>
      <c r="J1024" s="210"/>
      <c r="K1024" s="210"/>
    </row>
    <row r="1025" spans="1:11" s="213" customFormat="1">
      <c r="A1025" s="255"/>
      <c r="B1025" s="254"/>
      <c r="C1025" s="251"/>
      <c r="D1025" s="210"/>
      <c r="E1025" s="210"/>
      <c r="J1025" s="210"/>
      <c r="K1025" s="210"/>
    </row>
    <row r="1026" spans="1:11" s="213" customFormat="1">
      <c r="A1026" s="255"/>
      <c r="B1026" s="254"/>
      <c r="C1026" s="251"/>
      <c r="D1026" s="210"/>
      <c r="E1026" s="210"/>
      <c r="J1026" s="210"/>
      <c r="K1026" s="210"/>
    </row>
    <row r="1027" spans="1:11" s="213" customFormat="1">
      <c r="A1027" s="255"/>
      <c r="B1027" s="254"/>
      <c r="C1027" s="251"/>
      <c r="D1027" s="210"/>
      <c r="E1027" s="210"/>
      <c r="J1027" s="210"/>
      <c r="K1027" s="210"/>
    </row>
    <row r="1028" spans="1:11" s="213" customFormat="1">
      <c r="A1028" s="255"/>
      <c r="B1028" s="254"/>
      <c r="C1028" s="251"/>
      <c r="D1028" s="210"/>
      <c r="E1028" s="210"/>
      <c r="J1028" s="210"/>
      <c r="K1028" s="210"/>
    </row>
    <row r="1029" spans="1:11" s="213" customFormat="1">
      <c r="A1029" s="255"/>
      <c r="B1029" s="254"/>
      <c r="C1029" s="251"/>
      <c r="D1029" s="210"/>
      <c r="E1029" s="210"/>
      <c r="J1029" s="210"/>
      <c r="K1029" s="210"/>
    </row>
    <row r="1030" spans="1:11" s="213" customFormat="1">
      <c r="A1030" s="255"/>
      <c r="B1030" s="254"/>
      <c r="C1030" s="251"/>
      <c r="D1030" s="210"/>
      <c r="E1030" s="210"/>
      <c r="J1030" s="210"/>
      <c r="K1030" s="210"/>
    </row>
    <row r="1031" spans="1:11" s="213" customFormat="1">
      <c r="A1031" s="255"/>
      <c r="B1031" s="254"/>
      <c r="C1031" s="251"/>
      <c r="D1031" s="210"/>
      <c r="E1031" s="210"/>
      <c r="J1031" s="210"/>
      <c r="K1031" s="210"/>
    </row>
    <row r="1032" spans="1:11" s="213" customFormat="1">
      <c r="A1032" s="255"/>
      <c r="B1032" s="254"/>
      <c r="C1032" s="251"/>
      <c r="D1032" s="210"/>
      <c r="E1032" s="210"/>
      <c r="J1032" s="210"/>
      <c r="K1032" s="210"/>
    </row>
    <row r="1033" spans="1:11" s="213" customFormat="1">
      <c r="A1033" s="255"/>
      <c r="B1033" s="254"/>
      <c r="C1033" s="251"/>
      <c r="D1033" s="210"/>
      <c r="E1033" s="210"/>
      <c r="J1033" s="210"/>
      <c r="K1033" s="210"/>
    </row>
    <row r="1034" spans="1:11" s="213" customFormat="1">
      <c r="A1034" s="255"/>
      <c r="B1034" s="254"/>
      <c r="C1034" s="251"/>
      <c r="D1034" s="210"/>
      <c r="E1034" s="210"/>
      <c r="J1034" s="210"/>
      <c r="K1034" s="210"/>
    </row>
    <row r="1035" spans="1:11" s="213" customFormat="1">
      <c r="A1035" s="255"/>
      <c r="B1035" s="254"/>
      <c r="C1035" s="251"/>
      <c r="D1035" s="210"/>
      <c r="E1035" s="210"/>
      <c r="J1035" s="210"/>
      <c r="K1035" s="210"/>
    </row>
    <row r="1036" spans="1:11" s="213" customFormat="1">
      <c r="A1036" s="255"/>
      <c r="B1036" s="254"/>
      <c r="C1036" s="251"/>
      <c r="D1036" s="210"/>
      <c r="E1036" s="210"/>
      <c r="J1036" s="210"/>
      <c r="K1036" s="210"/>
    </row>
    <row r="1037" spans="1:11" s="213" customFormat="1">
      <c r="A1037" s="255"/>
      <c r="B1037" s="254"/>
      <c r="C1037" s="251"/>
      <c r="D1037" s="210"/>
      <c r="E1037" s="210"/>
      <c r="J1037" s="210"/>
      <c r="K1037" s="210"/>
    </row>
    <row r="1038" spans="1:11" s="213" customFormat="1">
      <c r="A1038" s="255"/>
      <c r="B1038" s="254"/>
      <c r="C1038" s="251"/>
      <c r="D1038" s="210"/>
      <c r="E1038" s="210"/>
      <c r="J1038" s="210"/>
      <c r="K1038" s="210"/>
    </row>
    <row r="1039" spans="1:11" s="213" customFormat="1">
      <c r="A1039" s="255"/>
      <c r="B1039" s="254"/>
      <c r="C1039" s="251"/>
      <c r="D1039" s="210"/>
      <c r="E1039" s="210"/>
      <c r="J1039" s="210"/>
      <c r="K1039" s="210"/>
    </row>
    <row r="1040" spans="1:11" s="213" customFormat="1">
      <c r="A1040" s="255"/>
      <c r="B1040" s="254"/>
      <c r="C1040" s="251"/>
      <c r="D1040" s="210"/>
      <c r="E1040" s="210"/>
      <c r="J1040" s="210"/>
      <c r="K1040" s="210"/>
    </row>
    <row r="1041" spans="1:11" s="213" customFormat="1">
      <c r="A1041" s="255"/>
      <c r="B1041" s="254"/>
      <c r="C1041" s="251"/>
      <c r="D1041" s="210"/>
      <c r="E1041" s="210"/>
      <c r="J1041" s="210"/>
      <c r="K1041" s="210"/>
    </row>
    <row r="1042" spans="1:11" s="213" customFormat="1">
      <c r="A1042" s="255"/>
      <c r="B1042" s="254"/>
      <c r="C1042" s="251"/>
      <c r="D1042" s="210"/>
      <c r="E1042" s="210"/>
      <c r="J1042" s="210"/>
      <c r="K1042" s="210"/>
    </row>
    <row r="1043" spans="1:11" s="213" customFormat="1">
      <c r="A1043" s="255"/>
      <c r="B1043" s="254"/>
      <c r="C1043" s="251"/>
      <c r="D1043" s="210"/>
      <c r="E1043" s="210"/>
      <c r="J1043" s="210"/>
      <c r="K1043" s="210"/>
    </row>
    <row r="1044" spans="1:11" s="213" customFormat="1">
      <c r="A1044" s="255"/>
      <c r="B1044" s="254"/>
      <c r="C1044" s="251"/>
      <c r="D1044" s="210"/>
      <c r="E1044" s="210"/>
      <c r="J1044" s="210"/>
      <c r="K1044" s="210"/>
    </row>
    <row r="1045" spans="1:11" s="213" customFormat="1">
      <c r="A1045" s="255"/>
      <c r="B1045" s="254"/>
      <c r="C1045" s="251"/>
      <c r="D1045" s="210"/>
      <c r="E1045" s="210"/>
      <c r="J1045" s="210"/>
      <c r="K1045" s="210"/>
    </row>
    <row r="1046" spans="1:11" s="213" customFormat="1">
      <c r="A1046" s="255"/>
      <c r="B1046" s="254"/>
      <c r="C1046" s="251"/>
      <c r="D1046" s="210"/>
      <c r="E1046" s="210"/>
      <c r="J1046" s="210"/>
      <c r="K1046" s="210"/>
    </row>
    <row r="1047" spans="1:11" s="213" customFormat="1">
      <c r="A1047" s="255"/>
      <c r="B1047" s="254"/>
      <c r="C1047" s="251"/>
      <c r="D1047" s="210"/>
      <c r="E1047" s="210"/>
      <c r="J1047" s="210"/>
      <c r="K1047" s="210"/>
    </row>
    <row r="1048" spans="1:11" s="213" customFormat="1">
      <c r="A1048" s="255"/>
      <c r="B1048" s="254"/>
      <c r="C1048" s="251"/>
      <c r="D1048" s="210"/>
      <c r="E1048" s="210"/>
      <c r="J1048" s="210"/>
      <c r="K1048" s="210"/>
    </row>
    <row r="1049" spans="1:11" s="213" customFormat="1">
      <c r="A1049" s="255"/>
      <c r="B1049" s="254"/>
      <c r="C1049" s="251"/>
      <c r="D1049" s="210"/>
      <c r="E1049" s="210"/>
      <c r="J1049" s="210"/>
      <c r="K1049" s="210"/>
    </row>
    <row r="1050" spans="1:11" s="213" customFormat="1">
      <c r="A1050" s="255"/>
      <c r="B1050" s="254"/>
      <c r="C1050" s="251"/>
      <c r="D1050" s="210"/>
      <c r="E1050" s="210"/>
      <c r="J1050" s="210"/>
      <c r="K1050" s="210"/>
    </row>
    <row r="1051" spans="1:11" s="213" customFormat="1">
      <c r="A1051" s="255"/>
      <c r="B1051" s="254"/>
      <c r="C1051" s="251"/>
      <c r="D1051" s="210"/>
      <c r="E1051" s="210"/>
      <c r="J1051" s="210"/>
      <c r="K1051" s="210"/>
    </row>
    <row r="1052" spans="1:11" s="213" customFormat="1">
      <c r="A1052" s="255"/>
      <c r="B1052" s="254"/>
      <c r="C1052" s="251"/>
      <c r="D1052" s="210"/>
      <c r="E1052" s="210"/>
      <c r="J1052" s="210"/>
      <c r="K1052" s="210"/>
    </row>
    <row r="1053" spans="1:11" s="213" customFormat="1">
      <c r="A1053" s="255"/>
      <c r="B1053" s="254"/>
      <c r="C1053" s="251"/>
      <c r="D1053" s="210"/>
      <c r="E1053" s="210"/>
      <c r="J1053" s="210"/>
      <c r="K1053" s="210"/>
    </row>
    <row r="1054" spans="1:11" s="213" customFormat="1">
      <c r="A1054" s="255"/>
      <c r="B1054" s="254"/>
      <c r="C1054" s="251"/>
      <c r="D1054" s="210"/>
      <c r="E1054" s="210"/>
      <c r="J1054" s="210"/>
      <c r="K1054" s="210"/>
    </row>
    <row r="1055" spans="1:11" s="213" customFormat="1">
      <c r="A1055" s="255"/>
      <c r="B1055" s="254"/>
      <c r="C1055" s="251"/>
      <c r="D1055" s="210"/>
      <c r="E1055" s="210"/>
      <c r="J1055" s="210"/>
      <c r="K1055" s="210"/>
    </row>
    <row r="1056" spans="1:11" s="213" customFormat="1">
      <c r="A1056" s="255"/>
      <c r="B1056" s="254"/>
      <c r="C1056" s="251"/>
      <c r="D1056" s="210"/>
      <c r="E1056" s="210"/>
      <c r="J1056" s="210"/>
      <c r="K1056" s="210"/>
    </row>
    <row r="1057" spans="1:11" s="213" customFormat="1">
      <c r="A1057" s="255"/>
      <c r="B1057" s="254"/>
      <c r="C1057" s="251"/>
      <c r="D1057" s="210"/>
      <c r="E1057" s="210"/>
      <c r="J1057" s="210"/>
      <c r="K1057" s="210"/>
    </row>
    <row r="1058" spans="1:11" s="213" customFormat="1">
      <c r="A1058" s="255"/>
      <c r="B1058" s="254"/>
      <c r="C1058" s="251"/>
      <c r="D1058" s="210"/>
      <c r="E1058" s="210"/>
      <c r="J1058" s="210"/>
      <c r="K1058" s="210"/>
    </row>
    <row r="1059" spans="1:11" s="213" customFormat="1">
      <c r="A1059" s="255"/>
      <c r="B1059" s="254"/>
      <c r="C1059" s="251"/>
      <c r="D1059" s="210"/>
      <c r="E1059" s="210"/>
      <c r="J1059" s="210"/>
      <c r="K1059" s="210"/>
    </row>
    <row r="1060" spans="1:11" s="213" customFormat="1">
      <c r="A1060" s="255"/>
      <c r="B1060" s="254"/>
      <c r="C1060" s="251"/>
      <c r="D1060" s="210"/>
      <c r="E1060" s="210"/>
      <c r="J1060" s="210"/>
      <c r="K1060" s="210"/>
    </row>
    <row r="1061" spans="1:11" s="213" customFormat="1">
      <c r="A1061" s="255"/>
      <c r="B1061" s="254"/>
      <c r="C1061" s="251"/>
      <c r="D1061" s="210"/>
      <c r="E1061" s="210"/>
      <c r="J1061" s="210"/>
      <c r="K1061" s="210"/>
    </row>
    <row r="1062" spans="1:11" s="213" customFormat="1">
      <c r="A1062" s="255"/>
      <c r="B1062" s="254"/>
      <c r="C1062" s="251"/>
      <c r="D1062" s="210"/>
      <c r="E1062" s="210"/>
      <c r="J1062" s="210"/>
      <c r="K1062" s="210"/>
    </row>
    <row r="1063" spans="1:11" s="213" customFormat="1">
      <c r="A1063" s="255"/>
      <c r="B1063" s="254"/>
      <c r="C1063" s="251"/>
      <c r="D1063" s="210"/>
      <c r="E1063" s="210"/>
      <c r="J1063" s="210"/>
      <c r="K1063" s="210"/>
    </row>
    <row r="1064" spans="1:11" s="213" customFormat="1" ht="12.75" customHeight="1">
      <c r="A1064" s="255"/>
      <c r="B1064" s="254"/>
      <c r="C1064" s="251"/>
      <c r="D1064" s="210"/>
      <c r="E1064" s="210"/>
      <c r="J1064" s="210"/>
      <c r="K1064" s="210"/>
    </row>
    <row r="1065" spans="1:11" s="213" customFormat="1" ht="12.75" customHeight="1">
      <c r="A1065" s="255"/>
      <c r="B1065" s="254"/>
      <c r="C1065" s="251"/>
      <c r="D1065" s="210"/>
      <c r="E1065" s="210"/>
      <c r="J1065" s="210"/>
      <c r="K1065" s="210"/>
    </row>
    <row r="1066" spans="1:11" s="213" customFormat="1" ht="12.75" customHeight="1">
      <c r="A1066" s="255"/>
      <c r="B1066" s="254"/>
      <c r="C1066" s="251"/>
      <c r="D1066" s="210"/>
      <c r="E1066" s="210"/>
      <c r="J1066" s="210"/>
      <c r="K1066" s="210"/>
    </row>
    <row r="1067" spans="1:11" s="213" customFormat="1" ht="12.75" customHeight="1">
      <c r="A1067" s="255"/>
      <c r="B1067" s="254"/>
      <c r="C1067" s="251"/>
      <c r="D1067" s="210"/>
      <c r="E1067" s="210"/>
      <c r="J1067" s="210"/>
      <c r="K1067" s="210"/>
    </row>
    <row r="1068" spans="1:11" s="213" customFormat="1" ht="12.75" customHeight="1">
      <c r="A1068" s="255"/>
      <c r="B1068" s="254"/>
      <c r="C1068" s="251"/>
      <c r="D1068" s="210"/>
      <c r="E1068" s="210"/>
      <c r="J1068" s="210"/>
      <c r="K1068" s="210"/>
    </row>
    <row r="1069" spans="1:11" s="213" customFormat="1" ht="12.75" customHeight="1">
      <c r="A1069" s="255"/>
      <c r="B1069" s="254"/>
      <c r="C1069" s="251"/>
      <c r="D1069" s="210"/>
      <c r="E1069" s="210"/>
      <c r="J1069" s="210"/>
      <c r="K1069" s="210"/>
    </row>
    <row r="1070" spans="1:11" s="213" customFormat="1" ht="12.75" customHeight="1">
      <c r="A1070" s="255"/>
      <c r="B1070" s="254"/>
      <c r="C1070" s="251"/>
      <c r="D1070" s="210"/>
      <c r="E1070" s="210"/>
      <c r="J1070" s="210"/>
      <c r="K1070" s="210"/>
    </row>
    <row r="1071" spans="1:11" s="213" customFormat="1" ht="12.75" customHeight="1">
      <c r="A1071" s="255"/>
      <c r="B1071" s="254"/>
      <c r="C1071" s="251"/>
      <c r="D1071" s="210"/>
      <c r="E1071" s="210"/>
      <c r="J1071" s="210"/>
      <c r="K1071" s="210"/>
    </row>
    <row r="1072" spans="1:11" s="213" customFormat="1" ht="12.75" customHeight="1">
      <c r="A1072" s="255"/>
      <c r="B1072" s="254"/>
      <c r="C1072" s="251"/>
      <c r="D1072" s="210"/>
      <c r="E1072" s="210"/>
      <c r="J1072" s="210"/>
      <c r="K1072" s="210"/>
    </row>
    <row r="1073" spans="1:11" s="213" customFormat="1">
      <c r="A1073" s="255"/>
      <c r="B1073" s="254"/>
      <c r="C1073" s="251"/>
      <c r="D1073" s="210"/>
      <c r="E1073" s="210"/>
      <c r="J1073" s="210"/>
      <c r="K1073" s="210"/>
    </row>
    <row r="1074" spans="1:11" s="213" customFormat="1">
      <c r="A1074" s="255"/>
      <c r="B1074" s="254"/>
      <c r="C1074" s="251"/>
      <c r="D1074" s="210"/>
      <c r="E1074" s="210"/>
      <c r="J1074" s="210"/>
      <c r="K1074" s="210"/>
    </row>
    <row r="1075" spans="1:11" s="213" customFormat="1">
      <c r="A1075" s="255"/>
      <c r="B1075" s="254"/>
      <c r="C1075" s="251"/>
      <c r="D1075" s="210"/>
      <c r="E1075" s="210"/>
      <c r="J1075" s="210"/>
      <c r="K1075" s="210"/>
    </row>
    <row r="1076" spans="1:11" s="213" customFormat="1">
      <c r="A1076" s="255"/>
      <c r="B1076" s="254"/>
      <c r="C1076" s="251"/>
      <c r="D1076" s="210"/>
      <c r="E1076" s="210"/>
      <c r="J1076" s="210"/>
      <c r="K1076" s="210"/>
    </row>
    <row r="1077" spans="1:11" s="213" customFormat="1">
      <c r="A1077" s="255"/>
      <c r="B1077" s="254"/>
      <c r="C1077" s="251"/>
      <c r="D1077" s="210"/>
      <c r="E1077" s="210"/>
      <c r="J1077" s="210"/>
      <c r="K1077" s="210"/>
    </row>
    <row r="1078" spans="1:11" s="213" customFormat="1">
      <c r="A1078" s="255"/>
      <c r="B1078" s="254"/>
      <c r="C1078" s="251"/>
      <c r="D1078" s="210"/>
      <c r="E1078" s="210"/>
      <c r="J1078" s="210"/>
      <c r="K1078" s="210"/>
    </row>
    <row r="1079" spans="1:11" s="213" customFormat="1">
      <c r="A1079" s="255"/>
      <c r="B1079" s="254"/>
      <c r="C1079" s="251"/>
      <c r="D1079" s="210"/>
      <c r="E1079" s="210"/>
      <c r="J1079" s="210"/>
      <c r="K1079" s="210"/>
    </row>
    <row r="1080" spans="1:11" s="213" customFormat="1">
      <c r="A1080" s="255"/>
      <c r="B1080" s="254"/>
      <c r="C1080" s="251"/>
      <c r="D1080" s="210"/>
      <c r="E1080" s="210"/>
      <c r="J1080" s="210"/>
      <c r="K1080" s="210"/>
    </row>
    <row r="1081" spans="1:11" s="213" customFormat="1">
      <c r="A1081" s="255"/>
      <c r="B1081" s="254"/>
      <c r="C1081" s="251"/>
      <c r="D1081" s="210"/>
      <c r="E1081" s="210"/>
      <c r="J1081" s="210"/>
      <c r="K1081" s="210"/>
    </row>
    <row r="1082" spans="1:11" s="213" customFormat="1">
      <c r="A1082" s="255"/>
      <c r="B1082" s="254"/>
      <c r="C1082" s="251"/>
      <c r="D1082" s="210"/>
      <c r="E1082" s="210"/>
      <c r="J1082" s="210"/>
      <c r="K1082" s="210"/>
    </row>
    <row r="1083" spans="1:11" s="213" customFormat="1">
      <c r="A1083" s="255"/>
      <c r="B1083" s="254"/>
      <c r="C1083" s="251"/>
      <c r="D1083" s="210"/>
      <c r="E1083" s="210"/>
      <c r="J1083" s="210"/>
      <c r="K1083" s="210"/>
    </row>
    <row r="1084" spans="1:11" s="213" customFormat="1">
      <c r="A1084" s="255"/>
      <c r="B1084" s="254"/>
      <c r="C1084" s="251"/>
      <c r="D1084" s="210"/>
      <c r="E1084" s="210"/>
      <c r="J1084" s="210"/>
      <c r="K1084" s="210"/>
    </row>
    <row r="1085" spans="1:11" s="213" customFormat="1">
      <c r="A1085" s="255"/>
      <c r="B1085" s="254"/>
      <c r="C1085" s="251"/>
      <c r="D1085" s="210"/>
      <c r="E1085" s="210"/>
      <c r="J1085" s="210"/>
      <c r="K1085" s="210"/>
    </row>
    <row r="1086" spans="1:11" s="213" customFormat="1">
      <c r="A1086" s="255"/>
      <c r="B1086" s="254"/>
      <c r="C1086" s="251"/>
      <c r="D1086" s="210"/>
      <c r="E1086" s="210"/>
      <c r="J1086" s="210"/>
      <c r="K1086" s="210"/>
    </row>
    <row r="1087" spans="1:11" s="213" customFormat="1">
      <c r="A1087" s="255"/>
      <c r="B1087" s="254"/>
      <c r="C1087" s="251"/>
      <c r="D1087" s="210"/>
      <c r="E1087" s="210"/>
      <c r="J1087" s="210"/>
      <c r="K1087" s="210"/>
    </row>
    <row r="1088" spans="1:11" s="213" customFormat="1">
      <c r="A1088" s="255"/>
      <c r="B1088" s="254"/>
      <c r="C1088" s="251"/>
      <c r="D1088" s="210"/>
      <c r="E1088" s="210"/>
      <c r="J1088" s="210"/>
      <c r="K1088" s="210"/>
    </row>
    <row r="1089" spans="1:11" s="213" customFormat="1">
      <c r="A1089" s="255"/>
      <c r="B1089" s="254"/>
      <c r="C1089" s="251"/>
      <c r="D1089" s="210"/>
      <c r="E1089" s="210"/>
      <c r="J1089" s="210"/>
      <c r="K1089" s="210"/>
    </row>
    <row r="1090" spans="1:11" s="213" customFormat="1">
      <c r="A1090" s="255"/>
      <c r="B1090" s="254"/>
      <c r="C1090" s="251"/>
      <c r="D1090" s="210"/>
      <c r="E1090" s="210"/>
      <c r="J1090" s="210"/>
      <c r="K1090" s="210"/>
    </row>
    <row r="1091" spans="1:11" s="213" customFormat="1">
      <c r="A1091" s="255"/>
      <c r="B1091" s="254"/>
      <c r="C1091" s="251"/>
      <c r="D1091" s="210"/>
      <c r="E1091" s="210"/>
      <c r="J1091" s="210"/>
      <c r="K1091" s="210"/>
    </row>
    <row r="1092" spans="1:11" s="213" customFormat="1">
      <c r="A1092" s="255"/>
      <c r="B1092" s="254"/>
      <c r="C1092" s="251"/>
      <c r="D1092" s="210"/>
      <c r="E1092" s="210"/>
      <c r="J1092" s="210"/>
      <c r="K1092" s="210"/>
    </row>
    <row r="1093" spans="1:11" s="213" customFormat="1">
      <c r="A1093" s="255"/>
      <c r="B1093" s="254"/>
      <c r="C1093" s="251"/>
      <c r="D1093" s="210"/>
      <c r="E1093" s="210"/>
      <c r="J1093" s="210"/>
      <c r="K1093" s="210"/>
    </row>
    <row r="1094" spans="1:11" s="213" customFormat="1">
      <c r="A1094" s="255"/>
      <c r="B1094" s="254"/>
      <c r="C1094" s="251"/>
      <c r="D1094" s="210"/>
      <c r="E1094" s="210"/>
      <c r="J1094" s="210"/>
      <c r="K1094" s="210"/>
    </row>
    <row r="1095" spans="1:11" s="213" customFormat="1">
      <c r="A1095" s="255"/>
      <c r="B1095" s="254"/>
      <c r="C1095" s="251"/>
      <c r="D1095" s="210"/>
      <c r="E1095" s="210"/>
      <c r="J1095" s="210"/>
      <c r="K1095" s="210"/>
    </row>
    <row r="1096" spans="1:11" s="213" customFormat="1">
      <c r="A1096" s="255"/>
      <c r="B1096" s="254"/>
      <c r="C1096" s="251"/>
      <c r="D1096" s="210"/>
      <c r="E1096" s="210"/>
      <c r="J1096" s="210"/>
      <c r="K1096" s="210"/>
    </row>
    <row r="1097" spans="1:11" s="213" customFormat="1">
      <c r="A1097" s="255"/>
      <c r="B1097" s="254"/>
      <c r="C1097" s="251"/>
      <c r="D1097" s="210"/>
      <c r="E1097" s="210"/>
      <c r="J1097" s="210"/>
      <c r="K1097" s="210"/>
    </row>
    <row r="1098" spans="1:11" s="213" customFormat="1">
      <c r="A1098" s="255"/>
      <c r="B1098" s="254"/>
      <c r="C1098" s="251"/>
      <c r="D1098" s="210"/>
      <c r="E1098" s="210"/>
      <c r="J1098" s="210"/>
      <c r="K1098" s="210"/>
    </row>
    <row r="1099" spans="1:11" s="213" customFormat="1">
      <c r="A1099" s="255"/>
      <c r="B1099" s="254"/>
      <c r="C1099" s="251"/>
      <c r="D1099" s="210"/>
      <c r="E1099" s="210"/>
      <c r="J1099" s="210"/>
      <c r="K1099" s="210"/>
    </row>
    <row r="1100" spans="1:11" s="213" customFormat="1">
      <c r="A1100" s="255"/>
      <c r="B1100" s="254"/>
      <c r="C1100" s="251"/>
      <c r="D1100" s="210"/>
      <c r="E1100" s="210"/>
      <c r="J1100" s="210"/>
      <c r="K1100" s="210"/>
    </row>
    <row r="1101" spans="1:11" s="213" customFormat="1">
      <c r="A1101" s="255"/>
      <c r="B1101" s="254"/>
      <c r="C1101" s="251"/>
      <c r="D1101" s="210"/>
      <c r="E1101" s="210"/>
      <c r="J1101" s="210"/>
      <c r="K1101" s="210"/>
    </row>
    <row r="1102" spans="1:11" s="213" customFormat="1">
      <c r="A1102" s="255"/>
      <c r="B1102" s="254"/>
      <c r="C1102" s="251"/>
      <c r="D1102" s="210"/>
      <c r="E1102" s="210"/>
      <c r="J1102" s="210"/>
      <c r="K1102" s="210"/>
    </row>
    <row r="1103" spans="1:11" s="213" customFormat="1">
      <c r="A1103" s="255"/>
      <c r="B1103" s="254"/>
      <c r="C1103" s="251"/>
      <c r="D1103" s="210"/>
      <c r="E1103" s="210"/>
      <c r="J1103" s="210"/>
      <c r="K1103" s="210"/>
    </row>
    <row r="1104" spans="1:11" s="213" customFormat="1">
      <c r="A1104" s="255"/>
      <c r="B1104" s="254"/>
      <c r="C1104" s="251"/>
      <c r="D1104" s="210"/>
      <c r="E1104" s="210"/>
      <c r="J1104" s="210"/>
      <c r="K1104" s="210"/>
    </row>
    <row r="1105" spans="1:11" s="213" customFormat="1">
      <c r="A1105" s="255"/>
      <c r="B1105" s="254"/>
      <c r="C1105" s="251"/>
      <c r="D1105" s="210"/>
      <c r="E1105" s="210"/>
      <c r="J1105" s="210"/>
      <c r="K1105" s="210"/>
    </row>
    <row r="1106" spans="1:11" s="213" customFormat="1">
      <c r="A1106" s="255"/>
      <c r="B1106" s="254"/>
      <c r="C1106" s="251"/>
      <c r="D1106" s="210"/>
      <c r="E1106" s="210"/>
      <c r="J1106" s="210"/>
      <c r="K1106" s="210"/>
    </row>
    <row r="1107" spans="1:11" s="213" customFormat="1">
      <c r="A1107" s="255"/>
      <c r="B1107" s="254"/>
      <c r="C1107" s="251"/>
      <c r="D1107" s="210"/>
      <c r="E1107" s="210"/>
      <c r="J1107" s="210"/>
      <c r="K1107" s="210"/>
    </row>
    <row r="1108" spans="1:11" s="213" customFormat="1">
      <c r="A1108" s="255"/>
      <c r="B1108" s="254"/>
      <c r="C1108" s="251"/>
      <c r="D1108" s="210"/>
      <c r="E1108" s="210"/>
      <c r="J1108" s="210"/>
      <c r="K1108" s="210"/>
    </row>
    <row r="1109" spans="1:11" s="213" customFormat="1">
      <c r="A1109" s="255"/>
      <c r="B1109" s="254"/>
      <c r="C1109" s="251"/>
      <c r="D1109" s="210"/>
      <c r="E1109" s="210"/>
      <c r="J1109" s="210"/>
      <c r="K1109" s="210"/>
    </row>
    <row r="1110" spans="1:11" s="213" customFormat="1">
      <c r="A1110" s="255"/>
      <c r="B1110" s="254"/>
      <c r="C1110" s="251"/>
      <c r="D1110" s="210"/>
      <c r="E1110" s="210"/>
      <c r="J1110" s="210"/>
      <c r="K1110" s="210"/>
    </row>
    <row r="1111" spans="1:11" s="213" customFormat="1">
      <c r="A1111" s="255"/>
      <c r="B1111" s="254"/>
      <c r="C1111" s="251"/>
      <c r="D1111" s="210"/>
      <c r="E1111" s="210"/>
      <c r="J1111" s="210"/>
      <c r="K1111" s="210"/>
    </row>
    <row r="1112" spans="1:11" s="213" customFormat="1">
      <c r="A1112" s="255"/>
      <c r="B1112" s="254"/>
      <c r="C1112" s="251"/>
      <c r="D1112" s="210"/>
      <c r="E1112" s="210"/>
      <c r="J1112" s="210"/>
      <c r="K1112" s="210"/>
    </row>
    <row r="1113" spans="1:11" s="213" customFormat="1">
      <c r="A1113" s="255"/>
      <c r="B1113" s="254"/>
      <c r="C1113" s="251"/>
      <c r="D1113" s="210"/>
      <c r="E1113" s="210"/>
      <c r="J1113" s="210"/>
      <c r="K1113" s="210"/>
    </row>
    <row r="1114" spans="1:11" s="213" customFormat="1">
      <c r="A1114" s="255"/>
      <c r="B1114" s="254"/>
      <c r="C1114" s="251"/>
      <c r="D1114" s="210"/>
      <c r="E1114" s="210"/>
      <c r="J1114" s="210"/>
      <c r="K1114" s="210"/>
    </row>
    <row r="1115" spans="1:11" s="213" customFormat="1">
      <c r="A1115" s="255"/>
      <c r="B1115" s="254"/>
      <c r="C1115" s="251"/>
      <c r="D1115" s="210"/>
      <c r="E1115" s="210"/>
      <c r="J1115" s="210"/>
      <c r="K1115" s="210"/>
    </row>
    <row r="1116" spans="1:11" s="213" customFormat="1">
      <c r="A1116" s="255"/>
      <c r="B1116" s="254"/>
      <c r="C1116" s="251"/>
      <c r="D1116" s="210"/>
      <c r="E1116" s="210"/>
      <c r="J1116" s="210"/>
      <c r="K1116" s="210"/>
    </row>
    <row r="1117" spans="1:11" s="213" customFormat="1">
      <c r="A1117" s="255"/>
      <c r="B1117" s="254"/>
      <c r="C1117" s="251"/>
      <c r="D1117" s="210"/>
      <c r="E1117" s="210"/>
      <c r="J1117" s="210"/>
      <c r="K1117" s="210"/>
    </row>
    <row r="1118" spans="1:11" s="213" customFormat="1">
      <c r="A1118" s="255"/>
      <c r="B1118" s="254"/>
      <c r="C1118" s="251"/>
      <c r="D1118" s="210"/>
      <c r="E1118" s="210"/>
      <c r="J1118" s="210"/>
      <c r="K1118" s="210"/>
    </row>
    <row r="1119" spans="1:11" s="213" customFormat="1" ht="12.75" customHeight="1">
      <c r="A1119" s="255"/>
      <c r="B1119" s="254"/>
      <c r="C1119" s="251"/>
      <c r="D1119" s="210"/>
      <c r="E1119" s="210"/>
      <c r="J1119" s="210"/>
      <c r="K1119" s="210"/>
    </row>
    <row r="1120" spans="1:11" s="213" customFormat="1" ht="12.75" customHeight="1">
      <c r="A1120" s="255"/>
      <c r="B1120" s="254"/>
      <c r="C1120" s="251"/>
      <c r="D1120" s="210"/>
      <c r="E1120" s="210"/>
      <c r="J1120" s="210"/>
      <c r="K1120" s="210"/>
    </row>
    <row r="1121" spans="1:11" s="213" customFormat="1" ht="12.75" customHeight="1">
      <c r="A1121" s="255"/>
      <c r="B1121" s="254"/>
      <c r="C1121" s="251"/>
      <c r="D1121" s="210"/>
      <c r="E1121" s="210"/>
      <c r="J1121" s="210"/>
      <c r="K1121" s="210"/>
    </row>
    <row r="1122" spans="1:11" s="213" customFormat="1" ht="12.75" customHeight="1">
      <c r="A1122" s="255"/>
      <c r="B1122" s="254"/>
      <c r="C1122" s="251"/>
      <c r="D1122" s="210"/>
      <c r="E1122" s="210"/>
      <c r="J1122" s="210"/>
      <c r="K1122" s="210"/>
    </row>
    <row r="1123" spans="1:11" s="213" customFormat="1" ht="12.75" customHeight="1">
      <c r="A1123" s="255"/>
      <c r="B1123" s="254"/>
      <c r="C1123" s="251"/>
      <c r="D1123" s="210"/>
      <c r="E1123" s="210"/>
      <c r="J1123" s="210"/>
      <c r="K1123" s="210"/>
    </row>
    <row r="1124" spans="1:11" s="213" customFormat="1" ht="12.75" customHeight="1">
      <c r="A1124" s="255"/>
      <c r="B1124" s="254"/>
      <c r="C1124" s="251"/>
      <c r="D1124" s="210"/>
      <c r="E1124" s="210"/>
      <c r="J1124" s="210"/>
      <c r="K1124" s="210"/>
    </row>
    <row r="1125" spans="1:11" s="213" customFormat="1" ht="12.75" customHeight="1">
      <c r="A1125" s="255"/>
      <c r="B1125" s="254"/>
      <c r="C1125" s="251"/>
      <c r="D1125" s="210"/>
      <c r="E1125" s="210"/>
      <c r="J1125" s="210"/>
      <c r="K1125" s="210"/>
    </row>
    <row r="1126" spans="1:11" s="213" customFormat="1" ht="12.75" customHeight="1">
      <c r="A1126" s="255"/>
      <c r="B1126" s="254"/>
      <c r="C1126" s="251"/>
      <c r="D1126" s="210"/>
      <c r="E1126" s="210"/>
      <c r="J1126" s="210"/>
      <c r="K1126" s="210"/>
    </row>
    <row r="1127" spans="1:11" s="213" customFormat="1">
      <c r="A1127" s="255"/>
      <c r="B1127" s="254"/>
      <c r="C1127" s="251"/>
      <c r="D1127" s="210"/>
      <c r="E1127" s="210"/>
      <c r="J1127" s="210"/>
      <c r="K1127" s="210"/>
    </row>
    <row r="1128" spans="1:11" s="213" customFormat="1">
      <c r="A1128" s="255"/>
      <c r="B1128" s="254"/>
      <c r="C1128" s="251"/>
      <c r="D1128" s="210"/>
      <c r="E1128" s="210"/>
      <c r="J1128" s="210"/>
      <c r="K1128" s="210"/>
    </row>
    <row r="1129" spans="1:11" s="213" customFormat="1">
      <c r="A1129" s="255"/>
      <c r="B1129" s="254"/>
      <c r="C1129" s="251"/>
      <c r="D1129" s="210"/>
      <c r="E1129" s="210"/>
      <c r="J1129" s="210"/>
      <c r="K1129" s="210"/>
    </row>
    <row r="1130" spans="1:11" s="213" customFormat="1">
      <c r="A1130" s="255"/>
      <c r="B1130" s="254"/>
      <c r="C1130" s="251"/>
      <c r="D1130" s="210"/>
      <c r="E1130" s="210"/>
      <c r="J1130" s="210"/>
      <c r="K1130" s="210"/>
    </row>
    <row r="1131" spans="1:11" s="213" customFormat="1">
      <c r="A1131" s="255"/>
      <c r="B1131" s="254"/>
      <c r="C1131" s="251"/>
      <c r="D1131" s="210"/>
      <c r="E1131" s="210"/>
      <c r="J1131" s="210"/>
      <c r="K1131" s="210"/>
    </row>
    <row r="1132" spans="1:11" s="213" customFormat="1">
      <c r="A1132" s="255"/>
      <c r="B1132" s="254"/>
      <c r="C1132" s="251"/>
      <c r="D1132" s="210"/>
      <c r="E1132" s="210"/>
      <c r="J1132" s="210"/>
      <c r="K1132" s="210"/>
    </row>
    <row r="1133" spans="1:11" s="213" customFormat="1">
      <c r="A1133" s="255"/>
      <c r="B1133" s="254"/>
      <c r="C1133" s="251"/>
      <c r="D1133" s="210"/>
      <c r="E1133" s="210"/>
      <c r="J1133" s="210"/>
      <c r="K1133" s="210"/>
    </row>
    <row r="1134" spans="1:11" s="213" customFormat="1">
      <c r="A1134" s="255"/>
      <c r="B1134" s="254"/>
      <c r="C1134" s="251"/>
      <c r="D1134" s="210"/>
      <c r="E1134" s="210"/>
      <c r="J1134" s="210"/>
      <c r="K1134" s="210"/>
    </row>
    <row r="1135" spans="1:11" s="213" customFormat="1">
      <c r="A1135" s="255"/>
      <c r="B1135" s="254"/>
      <c r="C1135" s="251"/>
      <c r="D1135" s="210"/>
      <c r="E1135" s="210"/>
      <c r="J1135" s="210"/>
      <c r="K1135" s="210"/>
    </row>
    <row r="1136" spans="1:11" s="213" customFormat="1">
      <c r="A1136" s="255"/>
      <c r="B1136" s="254"/>
      <c r="C1136" s="251"/>
      <c r="D1136" s="210"/>
      <c r="E1136" s="210"/>
      <c r="J1136" s="210"/>
      <c r="K1136" s="210"/>
    </row>
    <row r="1137" spans="1:11" s="213" customFormat="1">
      <c r="A1137" s="255"/>
      <c r="B1137" s="254"/>
      <c r="C1137" s="251"/>
      <c r="D1137" s="210"/>
      <c r="E1137" s="210"/>
      <c r="J1137" s="210"/>
      <c r="K1137" s="210"/>
    </row>
    <row r="1138" spans="1:11" s="213" customFormat="1">
      <c r="A1138" s="255"/>
      <c r="B1138" s="254"/>
      <c r="C1138" s="251"/>
      <c r="D1138" s="210"/>
      <c r="E1138" s="210"/>
      <c r="J1138" s="210"/>
      <c r="K1138" s="210"/>
    </row>
    <row r="1139" spans="1:11" s="213" customFormat="1">
      <c r="A1139" s="255"/>
      <c r="B1139" s="254"/>
      <c r="C1139" s="251"/>
      <c r="D1139" s="210"/>
      <c r="E1139" s="210"/>
      <c r="J1139" s="210"/>
      <c r="K1139" s="210"/>
    </row>
    <row r="1140" spans="1:11" s="213" customFormat="1">
      <c r="A1140" s="255"/>
      <c r="B1140" s="254"/>
      <c r="C1140" s="251"/>
      <c r="D1140" s="210"/>
      <c r="E1140" s="210"/>
      <c r="J1140" s="210"/>
      <c r="K1140" s="210"/>
    </row>
    <row r="1141" spans="1:11" s="213" customFormat="1">
      <c r="A1141" s="255"/>
      <c r="B1141" s="254"/>
      <c r="C1141" s="251"/>
      <c r="D1141" s="210"/>
      <c r="E1141" s="210"/>
      <c r="J1141" s="210"/>
      <c r="K1141" s="210"/>
    </row>
    <row r="1142" spans="1:11" s="213" customFormat="1">
      <c r="A1142" s="255"/>
      <c r="B1142" s="254"/>
      <c r="C1142" s="251"/>
      <c r="D1142" s="210"/>
      <c r="E1142" s="210"/>
      <c r="J1142" s="210"/>
      <c r="K1142" s="210"/>
    </row>
    <row r="1143" spans="1:11" s="213" customFormat="1">
      <c r="A1143" s="255"/>
      <c r="B1143" s="254"/>
      <c r="C1143" s="251"/>
      <c r="D1143" s="210"/>
      <c r="E1143" s="210"/>
      <c r="J1143" s="210"/>
      <c r="K1143" s="210"/>
    </row>
    <row r="1144" spans="1:11" s="213" customFormat="1">
      <c r="A1144" s="255"/>
      <c r="B1144" s="254"/>
      <c r="C1144" s="251"/>
      <c r="D1144" s="210"/>
      <c r="E1144" s="210"/>
      <c r="J1144" s="210"/>
      <c r="K1144" s="210"/>
    </row>
    <row r="1145" spans="1:11" s="213" customFormat="1">
      <c r="A1145" s="255"/>
      <c r="B1145" s="254"/>
      <c r="C1145" s="251"/>
      <c r="D1145" s="210"/>
      <c r="E1145" s="210"/>
      <c r="J1145" s="210"/>
      <c r="K1145" s="210"/>
    </row>
    <row r="1146" spans="1:11" s="213" customFormat="1">
      <c r="A1146" s="255"/>
      <c r="B1146" s="254"/>
      <c r="C1146" s="251"/>
      <c r="D1146" s="210"/>
      <c r="E1146" s="210"/>
      <c r="J1146" s="210"/>
      <c r="K1146" s="210"/>
    </row>
    <row r="1147" spans="1:11" s="213" customFormat="1">
      <c r="A1147" s="255"/>
      <c r="B1147" s="254"/>
      <c r="C1147" s="251"/>
      <c r="D1147" s="210"/>
      <c r="E1147" s="210"/>
      <c r="J1147" s="210"/>
      <c r="K1147" s="210"/>
    </row>
    <row r="1148" spans="1:11" s="213" customFormat="1">
      <c r="A1148" s="255"/>
      <c r="B1148" s="254"/>
      <c r="C1148" s="251"/>
      <c r="D1148" s="210"/>
      <c r="E1148" s="210"/>
      <c r="J1148" s="210"/>
      <c r="K1148" s="210"/>
    </row>
    <row r="1149" spans="1:11" s="213" customFormat="1">
      <c r="A1149" s="255"/>
      <c r="B1149" s="254"/>
      <c r="C1149" s="251"/>
      <c r="D1149" s="210"/>
      <c r="E1149" s="210"/>
      <c r="J1149" s="210"/>
      <c r="K1149" s="210"/>
    </row>
    <row r="1150" spans="1:11" s="213" customFormat="1">
      <c r="A1150" s="255"/>
      <c r="B1150" s="254"/>
      <c r="C1150" s="251"/>
      <c r="D1150" s="210"/>
      <c r="E1150" s="210"/>
      <c r="J1150" s="210"/>
      <c r="K1150" s="210"/>
    </row>
    <row r="1151" spans="1:11" s="213" customFormat="1">
      <c r="A1151" s="255"/>
      <c r="B1151" s="254"/>
      <c r="C1151" s="251"/>
      <c r="D1151" s="210"/>
      <c r="E1151" s="210"/>
      <c r="J1151" s="210"/>
      <c r="K1151" s="210"/>
    </row>
    <row r="1152" spans="1:11" s="213" customFormat="1">
      <c r="A1152" s="255"/>
      <c r="B1152" s="254"/>
      <c r="C1152" s="251"/>
      <c r="D1152" s="210"/>
      <c r="E1152" s="210"/>
      <c r="J1152" s="210"/>
      <c r="K1152" s="210"/>
    </row>
    <row r="1153" spans="1:11" s="213" customFormat="1">
      <c r="A1153" s="255"/>
      <c r="B1153" s="254"/>
      <c r="C1153" s="251"/>
      <c r="D1153" s="210"/>
      <c r="E1153" s="210"/>
      <c r="J1153" s="210"/>
      <c r="K1153" s="210"/>
    </row>
    <row r="1154" spans="1:11" s="213" customFormat="1">
      <c r="A1154" s="255"/>
      <c r="B1154" s="254"/>
      <c r="C1154" s="251"/>
      <c r="D1154" s="210"/>
      <c r="E1154" s="210"/>
      <c r="J1154" s="210"/>
      <c r="K1154" s="210"/>
    </row>
    <row r="1155" spans="1:11" s="213" customFormat="1">
      <c r="A1155" s="255"/>
      <c r="B1155" s="254"/>
      <c r="C1155" s="251"/>
      <c r="D1155" s="210"/>
      <c r="E1155" s="210"/>
      <c r="J1155" s="210"/>
      <c r="K1155" s="210"/>
    </row>
    <row r="1156" spans="1:11" s="213" customFormat="1">
      <c r="A1156" s="255"/>
      <c r="B1156" s="254"/>
      <c r="C1156" s="251"/>
      <c r="D1156" s="210"/>
      <c r="E1156" s="210"/>
      <c r="J1156" s="210"/>
      <c r="K1156" s="210"/>
    </row>
    <row r="1157" spans="1:11" s="213" customFormat="1">
      <c r="A1157" s="255"/>
      <c r="B1157" s="254"/>
      <c r="C1157" s="251"/>
      <c r="D1157" s="210"/>
      <c r="E1157" s="210"/>
      <c r="J1157" s="210"/>
      <c r="K1157" s="210"/>
    </row>
    <row r="1158" spans="1:11" s="213" customFormat="1">
      <c r="A1158" s="255"/>
      <c r="B1158" s="254"/>
      <c r="C1158" s="251"/>
      <c r="D1158" s="210"/>
      <c r="E1158" s="210"/>
      <c r="J1158" s="210"/>
      <c r="K1158" s="210"/>
    </row>
    <row r="1159" spans="1:11" s="213" customFormat="1">
      <c r="A1159" s="255"/>
      <c r="B1159" s="254"/>
      <c r="C1159" s="251"/>
      <c r="D1159" s="210"/>
      <c r="E1159" s="210"/>
      <c r="J1159" s="210"/>
      <c r="K1159" s="210"/>
    </row>
    <row r="1160" spans="1:11" s="213" customFormat="1">
      <c r="A1160" s="255"/>
      <c r="B1160" s="254"/>
      <c r="C1160" s="251"/>
      <c r="D1160" s="210"/>
      <c r="E1160" s="210"/>
      <c r="J1160" s="210"/>
      <c r="K1160" s="210"/>
    </row>
    <row r="1161" spans="1:11" s="213" customFormat="1">
      <c r="A1161" s="255"/>
      <c r="B1161" s="254"/>
      <c r="C1161" s="251"/>
      <c r="D1161" s="210"/>
      <c r="E1161" s="210"/>
      <c r="J1161" s="210"/>
      <c r="K1161" s="210"/>
    </row>
    <row r="1162" spans="1:11" s="213" customFormat="1">
      <c r="A1162" s="255"/>
      <c r="B1162" s="254"/>
      <c r="C1162" s="251"/>
      <c r="D1162" s="210"/>
      <c r="E1162" s="210"/>
      <c r="J1162" s="210"/>
      <c r="K1162" s="210"/>
    </row>
    <row r="1163" spans="1:11" s="213" customFormat="1">
      <c r="A1163" s="255"/>
      <c r="B1163" s="254"/>
      <c r="C1163" s="251"/>
      <c r="D1163" s="210"/>
      <c r="E1163" s="210"/>
      <c r="J1163" s="210"/>
      <c r="K1163" s="210"/>
    </row>
    <row r="1164" spans="1:11" s="213" customFormat="1">
      <c r="A1164" s="255"/>
      <c r="B1164" s="254"/>
      <c r="C1164" s="251"/>
      <c r="D1164" s="210"/>
      <c r="E1164" s="210"/>
      <c r="J1164" s="210"/>
      <c r="K1164" s="210"/>
    </row>
    <row r="1165" spans="1:11" s="213" customFormat="1">
      <c r="A1165" s="255"/>
      <c r="B1165" s="254"/>
      <c r="C1165" s="251"/>
      <c r="D1165" s="210"/>
      <c r="E1165" s="210"/>
      <c r="J1165" s="210"/>
      <c r="K1165" s="210"/>
    </row>
    <row r="1166" spans="1:11" s="213" customFormat="1">
      <c r="A1166" s="255"/>
      <c r="B1166" s="254"/>
      <c r="C1166" s="251"/>
      <c r="D1166" s="210"/>
      <c r="E1166" s="210"/>
      <c r="J1166" s="210"/>
      <c r="K1166" s="210"/>
    </row>
    <row r="1167" spans="1:11" s="213" customFormat="1">
      <c r="A1167" s="255"/>
      <c r="B1167" s="254"/>
      <c r="C1167" s="251"/>
      <c r="D1167" s="210"/>
      <c r="E1167" s="210"/>
      <c r="J1167" s="210"/>
      <c r="K1167" s="210"/>
    </row>
    <row r="1168" spans="1:11" s="213" customFormat="1">
      <c r="A1168" s="255"/>
      <c r="B1168" s="254"/>
      <c r="C1168" s="251"/>
      <c r="D1168" s="210"/>
      <c r="E1168" s="210"/>
      <c r="J1168" s="210"/>
      <c r="K1168" s="210"/>
    </row>
    <row r="1169" spans="1:11" s="213" customFormat="1">
      <c r="A1169" s="255"/>
      <c r="B1169" s="254"/>
      <c r="C1169" s="251"/>
      <c r="D1169" s="210"/>
      <c r="E1169" s="210"/>
      <c r="J1169" s="210"/>
      <c r="K1169" s="210"/>
    </row>
    <row r="1170" spans="1:11" s="213" customFormat="1">
      <c r="A1170" s="255"/>
      <c r="B1170" s="254"/>
      <c r="C1170" s="251"/>
      <c r="D1170" s="210"/>
      <c r="E1170" s="210"/>
      <c r="J1170" s="210"/>
      <c r="K1170" s="210"/>
    </row>
    <row r="1171" spans="1:11" s="213" customFormat="1">
      <c r="A1171" s="255"/>
      <c r="B1171" s="254"/>
      <c r="C1171" s="251"/>
      <c r="D1171" s="210"/>
      <c r="E1171" s="210"/>
      <c r="J1171" s="210"/>
      <c r="K1171" s="210"/>
    </row>
    <row r="1172" spans="1:11" s="213" customFormat="1">
      <c r="A1172" s="255"/>
      <c r="B1172" s="254"/>
      <c r="C1172" s="251"/>
      <c r="D1172" s="210"/>
      <c r="E1172" s="210"/>
      <c r="J1172" s="210"/>
      <c r="K1172" s="210"/>
    </row>
    <row r="1173" spans="1:11" s="213" customFormat="1">
      <c r="A1173" s="255"/>
      <c r="B1173" s="254"/>
      <c r="C1173" s="251"/>
      <c r="D1173" s="210"/>
      <c r="E1173" s="210"/>
      <c r="J1173" s="210"/>
      <c r="K1173" s="210"/>
    </row>
    <row r="1174" spans="1:11" s="213" customFormat="1" ht="12.75" customHeight="1">
      <c r="A1174" s="255"/>
      <c r="B1174" s="254"/>
      <c r="C1174" s="251"/>
      <c r="D1174" s="210"/>
      <c r="E1174" s="210"/>
      <c r="J1174" s="210"/>
      <c r="K1174" s="210"/>
    </row>
    <row r="1175" spans="1:11" s="213" customFormat="1" ht="12.75" customHeight="1">
      <c r="A1175" s="255"/>
      <c r="B1175" s="254"/>
      <c r="C1175" s="251"/>
      <c r="D1175" s="210"/>
      <c r="E1175" s="210"/>
      <c r="J1175" s="210"/>
      <c r="K1175" s="210"/>
    </row>
    <row r="1176" spans="1:11" s="213" customFormat="1" ht="12.75" customHeight="1">
      <c r="A1176" s="255"/>
      <c r="B1176" s="254"/>
      <c r="C1176" s="251"/>
      <c r="D1176" s="210"/>
      <c r="E1176" s="210"/>
      <c r="J1176" s="210"/>
      <c r="K1176" s="210"/>
    </row>
    <row r="1177" spans="1:11" s="213" customFormat="1" ht="12.75" customHeight="1">
      <c r="A1177" s="255"/>
      <c r="B1177" s="254"/>
      <c r="C1177" s="251"/>
      <c r="D1177" s="210"/>
      <c r="E1177" s="210"/>
      <c r="J1177" s="210"/>
      <c r="K1177" s="210"/>
    </row>
    <row r="1178" spans="1:11" s="213" customFormat="1" ht="12.75" customHeight="1">
      <c r="A1178" s="255"/>
      <c r="B1178" s="254"/>
      <c r="C1178" s="251"/>
      <c r="D1178" s="210"/>
      <c r="E1178" s="210"/>
      <c r="J1178" s="210"/>
      <c r="K1178" s="210"/>
    </row>
    <row r="1179" spans="1:11" s="213" customFormat="1" ht="12.75" customHeight="1">
      <c r="A1179" s="255"/>
      <c r="B1179" s="254"/>
      <c r="C1179" s="251"/>
      <c r="D1179" s="210"/>
      <c r="E1179" s="210"/>
      <c r="J1179" s="210"/>
      <c r="K1179" s="210"/>
    </row>
    <row r="1180" spans="1:11" s="213" customFormat="1" ht="12.75" customHeight="1">
      <c r="A1180" s="255"/>
      <c r="B1180" s="254"/>
      <c r="C1180" s="251"/>
      <c r="D1180" s="210"/>
      <c r="E1180" s="210"/>
      <c r="J1180" s="210"/>
      <c r="K1180" s="210"/>
    </row>
    <row r="1181" spans="1:11" s="213" customFormat="1" ht="12.75" customHeight="1">
      <c r="A1181" s="255"/>
      <c r="B1181" s="254"/>
      <c r="C1181" s="251"/>
      <c r="D1181" s="210"/>
      <c r="E1181" s="210"/>
      <c r="J1181" s="210"/>
      <c r="K1181" s="210"/>
    </row>
    <row r="1182" spans="1:11" s="213" customFormat="1" ht="12.75" customHeight="1">
      <c r="A1182" s="255"/>
      <c r="B1182" s="254"/>
      <c r="C1182" s="251"/>
      <c r="D1182" s="210"/>
      <c r="E1182" s="210"/>
      <c r="J1182" s="210"/>
      <c r="K1182" s="210"/>
    </row>
    <row r="1183" spans="1:11" s="213" customFormat="1">
      <c r="A1183" s="255"/>
      <c r="B1183" s="254"/>
      <c r="C1183" s="251"/>
      <c r="D1183" s="210"/>
      <c r="E1183" s="210"/>
      <c r="J1183" s="210"/>
      <c r="K1183" s="210"/>
    </row>
    <row r="1184" spans="1:11" s="213" customFormat="1">
      <c r="A1184" s="255"/>
      <c r="B1184" s="254"/>
      <c r="C1184" s="251"/>
      <c r="D1184" s="210"/>
      <c r="E1184" s="210"/>
      <c r="J1184" s="210"/>
      <c r="K1184" s="210"/>
    </row>
    <row r="1185" spans="1:11" s="213" customFormat="1">
      <c r="A1185" s="255"/>
      <c r="B1185" s="254"/>
      <c r="C1185" s="251"/>
      <c r="D1185" s="210"/>
      <c r="E1185" s="210"/>
      <c r="J1185" s="210"/>
      <c r="K1185" s="210"/>
    </row>
    <row r="1186" spans="1:11" s="213" customFormat="1">
      <c r="A1186" s="255"/>
      <c r="B1186" s="254"/>
      <c r="C1186" s="251"/>
      <c r="D1186" s="210"/>
      <c r="E1186" s="210"/>
      <c r="J1186" s="210"/>
      <c r="K1186" s="210"/>
    </row>
    <row r="1187" spans="1:11" s="213" customFormat="1">
      <c r="A1187" s="255"/>
      <c r="B1187" s="254"/>
      <c r="C1187" s="251"/>
      <c r="D1187" s="210"/>
      <c r="E1187" s="210"/>
      <c r="J1187" s="210"/>
      <c r="K1187" s="210"/>
    </row>
    <row r="1188" spans="1:11" s="213" customFormat="1">
      <c r="A1188" s="255"/>
      <c r="B1188" s="254"/>
      <c r="C1188" s="251"/>
      <c r="D1188" s="210"/>
      <c r="E1188" s="210"/>
      <c r="J1188" s="210"/>
      <c r="K1188" s="210"/>
    </row>
    <row r="1189" spans="1:11" s="213" customFormat="1">
      <c r="A1189" s="255"/>
      <c r="B1189" s="254"/>
      <c r="C1189" s="251"/>
      <c r="D1189" s="210"/>
      <c r="E1189" s="210"/>
      <c r="J1189" s="210"/>
      <c r="K1189" s="210"/>
    </row>
    <row r="1190" spans="1:11" s="213" customFormat="1">
      <c r="A1190" s="255"/>
      <c r="B1190" s="254"/>
      <c r="C1190" s="251"/>
      <c r="D1190" s="210"/>
      <c r="E1190" s="210"/>
      <c r="J1190" s="210"/>
      <c r="K1190" s="210"/>
    </row>
    <row r="1191" spans="1:11" s="213" customFormat="1">
      <c r="A1191" s="255"/>
      <c r="B1191" s="254"/>
      <c r="C1191" s="251"/>
      <c r="D1191" s="210"/>
      <c r="E1191" s="210"/>
      <c r="J1191" s="210"/>
      <c r="K1191" s="210"/>
    </row>
    <row r="1192" spans="1:11" s="213" customFormat="1">
      <c r="A1192" s="255"/>
      <c r="B1192" s="254"/>
      <c r="C1192" s="251"/>
      <c r="D1192" s="210"/>
      <c r="E1192" s="210"/>
      <c r="J1192" s="210"/>
      <c r="K1192" s="210"/>
    </row>
    <row r="1193" spans="1:11" s="213" customFormat="1">
      <c r="A1193" s="255"/>
      <c r="B1193" s="254"/>
      <c r="C1193" s="251"/>
      <c r="D1193" s="210"/>
      <c r="E1193" s="210"/>
      <c r="J1193" s="210"/>
      <c r="K1193" s="210"/>
    </row>
    <row r="1194" spans="1:11" s="213" customFormat="1">
      <c r="A1194" s="255"/>
      <c r="B1194" s="254"/>
      <c r="C1194" s="251"/>
      <c r="D1194" s="210"/>
      <c r="E1194" s="210"/>
      <c r="J1194" s="210"/>
      <c r="K1194" s="210"/>
    </row>
    <row r="1195" spans="1:11" s="213" customFormat="1">
      <c r="A1195" s="255"/>
      <c r="B1195" s="254"/>
      <c r="C1195" s="251"/>
      <c r="D1195" s="210"/>
      <c r="E1195" s="210"/>
      <c r="J1195" s="210"/>
      <c r="K1195" s="210"/>
    </row>
    <row r="1196" spans="1:11" s="213" customFormat="1">
      <c r="A1196" s="255"/>
      <c r="B1196" s="254"/>
      <c r="C1196" s="251"/>
      <c r="D1196" s="210"/>
      <c r="E1196" s="210"/>
      <c r="J1196" s="210"/>
      <c r="K1196" s="210"/>
    </row>
    <row r="1197" spans="1:11" s="213" customFormat="1">
      <c r="A1197" s="255"/>
      <c r="B1197" s="254"/>
      <c r="C1197" s="251"/>
      <c r="D1197" s="210"/>
      <c r="E1197" s="210"/>
      <c r="J1197" s="210"/>
      <c r="K1197" s="210"/>
    </row>
    <row r="1198" spans="1:11" s="213" customFormat="1">
      <c r="A1198" s="255"/>
      <c r="B1198" s="254"/>
      <c r="C1198" s="251"/>
      <c r="D1198" s="210"/>
      <c r="E1198" s="210"/>
      <c r="J1198" s="210"/>
      <c r="K1198" s="210"/>
    </row>
    <row r="1199" spans="1:11" s="213" customFormat="1">
      <c r="A1199" s="255"/>
      <c r="B1199" s="254"/>
      <c r="C1199" s="251"/>
      <c r="D1199" s="210"/>
      <c r="E1199" s="210"/>
      <c r="J1199" s="210"/>
      <c r="K1199" s="210"/>
    </row>
    <row r="1200" spans="1:11" s="213" customFormat="1">
      <c r="A1200" s="255"/>
      <c r="B1200" s="254"/>
      <c r="C1200" s="251"/>
      <c r="D1200" s="210"/>
      <c r="E1200" s="210"/>
      <c r="J1200" s="210"/>
      <c r="K1200" s="210"/>
    </row>
    <row r="1201" spans="1:11" s="213" customFormat="1">
      <c r="A1201" s="255"/>
      <c r="B1201" s="254"/>
      <c r="C1201" s="251"/>
      <c r="D1201" s="210"/>
      <c r="E1201" s="210"/>
      <c r="J1201" s="210"/>
      <c r="K1201" s="210"/>
    </row>
    <row r="1202" spans="1:11" s="213" customFormat="1">
      <c r="A1202" s="255"/>
      <c r="B1202" s="254"/>
      <c r="C1202" s="251"/>
      <c r="D1202" s="210"/>
      <c r="E1202" s="210"/>
      <c r="J1202" s="210"/>
      <c r="K1202" s="210"/>
    </row>
    <row r="1203" spans="1:11" s="213" customFormat="1">
      <c r="A1203" s="255"/>
      <c r="B1203" s="254"/>
      <c r="C1203" s="251"/>
      <c r="D1203" s="210"/>
      <c r="E1203" s="210"/>
      <c r="J1203" s="210"/>
      <c r="K1203" s="210"/>
    </row>
    <row r="1204" spans="1:11" s="213" customFormat="1">
      <c r="A1204" s="255"/>
      <c r="B1204" s="254"/>
      <c r="C1204" s="251"/>
      <c r="D1204" s="210"/>
      <c r="E1204" s="210"/>
      <c r="J1204" s="210"/>
      <c r="K1204" s="210"/>
    </row>
    <row r="1205" spans="1:11" s="213" customFormat="1">
      <c r="A1205" s="255"/>
      <c r="B1205" s="254"/>
      <c r="C1205" s="251"/>
      <c r="D1205" s="210"/>
      <c r="E1205" s="210"/>
      <c r="J1205" s="210"/>
      <c r="K1205" s="210"/>
    </row>
    <row r="1206" spans="1:11" s="213" customFormat="1">
      <c r="A1206" s="255"/>
      <c r="B1206" s="254"/>
      <c r="C1206" s="251"/>
      <c r="D1206" s="210"/>
      <c r="E1206" s="210"/>
      <c r="J1206" s="210"/>
      <c r="K1206" s="210"/>
    </row>
    <row r="1207" spans="1:11" s="213" customFormat="1">
      <c r="A1207" s="255"/>
      <c r="B1207" s="254"/>
      <c r="C1207" s="251"/>
      <c r="D1207" s="210"/>
      <c r="E1207" s="210"/>
      <c r="J1207" s="210"/>
      <c r="K1207" s="210"/>
    </row>
    <row r="1208" spans="1:11" s="213" customFormat="1">
      <c r="A1208" s="255"/>
      <c r="B1208" s="254"/>
      <c r="C1208" s="251"/>
      <c r="D1208" s="210"/>
      <c r="E1208" s="210"/>
      <c r="J1208" s="210"/>
      <c r="K1208" s="210"/>
    </row>
    <row r="1209" spans="1:11" s="213" customFormat="1">
      <c r="A1209" s="255"/>
      <c r="B1209" s="254"/>
      <c r="C1209" s="251"/>
      <c r="D1209" s="210"/>
      <c r="E1209" s="210"/>
      <c r="J1209" s="210"/>
      <c r="K1209" s="210"/>
    </row>
    <row r="1210" spans="1:11" s="213" customFormat="1">
      <c r="A1210" s="255"/>
      <c r="B1210" s="254"/>
      <c r="C1210" s="251"/>
      <c r="D1210" s="210"/>
      <c r="E1210" s="210"/>
      <c r="J1210" s="210"/>
      <c r="K1210" s="210"/>
    </row>
    <row r="1211" spans="1:11" s="213" customFormat="1">
      <c r="A1211" s="255"/>
      <c r="B1211" s="254"/>
      <c r="C1211" s="251"/>
      <c r="D1211" s="210"/>
      <c r="E1211" s="210"/>
      <c r="J1211" s="210"/>
      <c r="K1211" s="210"/>
    </row>
    <row r="1212" spans="1:11" s="213" customFormat="1">
      <c r="A1212" s="255"/>
      <c r="B1212" s="254"/>
      <c r="C1212" s="251"/>
      <c r="D1212" s="210"/>
      <c r="E1212" s="210"/>
      <c r="J1212" s="210"/>
      <c r="K1212" s="210"/>
    </row>
    <row r="1213" spans="1:11" s="213" customFormat="1">
      <c r="A1213" s="255"/>
      <c r="B1213" s="254"/>
      <c r="C1213" s="251"/>
      <c r="D1213" s="210"/>
      <c r="E1213" s="210"/>
      <c r="J1213" s="210"/>
      <c r="K1213" s="210"/>
    </row>
    <row r="1214" spans="1:11" s="213" customFormat="1">
      <c r="A1214" s="255"/>
      <c r="B1214" s="254"/>
      <c r="C1214" s="251"/>
      <c r="D1214" s="210"/>
      <c r="E1214" s="210"/>
      <c r="J1214" s="210"/>
      <c r="K1214" s="210"/>
    </row>
    <row r="1215" spans="1:11" s="213" customFormat="1">
      <c r="A1215" s="255"/>
      <c r="B1215" s="254"/>
      <c r="C1215" s="251"/>
      <c r="D1215" s="210"/>
      <c r="E1215" s="210"/>
      <c r="J1215" s="210"/>
      <c r="K1215" s="210"/>
    </row>
    <row r="1216" spans="1:11" s="213" customFormat="1">
      <c r="A1216" s="255"/>
      <c r="B1216" s="254"/>
      <c r="C1216" s="251"/>
      <c r="D1216" s="210"/>
      <c r="E1216" s="210"/>
      <c r="J1216" s="210"/>
      <c r="K1216" s="210"/>
    </row>
    <row r="1217" spans="1:11" s="213" customFormat="1">
      <c r="A1217" s="255"/>
      <c r="B1217" s="254"/>
      <c r="C1217" s="251"/>
      <c r="D1217" s="210"/>
      <c r="E1217" s="210"/>
      <c r="J1217" s="210"/>
      <c r="K1217" s="210"/>
    </row>
    <row r="1218" spans="1:11" s="213" customFormat="1">
      <c r="A1218" s="255"/>
      <c r="B1218" s="254"/>
      <c r="C1218" s="251"/>
      <c r="D1218" s="210"/>
      <c r="E1218" s="210"/>
      <c r="J1218" s="210"/>
      <c r="K1218" s="210"/>
    </row>
    <row r="1219" spans="1:11" s="213" customFormat="1">
      <c r="A1219" s="255"/>
      <c r="B1219" s="254"/>
      <c r="C1219" s="251"/>
      <c r="D1219" s="210"/>
      <c r="E1219" s="210"/>
      <c r="J1219" s="210"/>
      <c r="K1219" s="210"/>
    </row>
    <row r="1220" spans="1:11" s="213" customFormat="1">
      <c r="A1220" s="255"/>
      <c r="B1220" s="254"/>
      <c r="C1220" s="251"/>
      <c r="D1220" s="210"/>
      <c r="E1220" s="210"/>
      <c r="J1220" s="210"/>
      <c r="K1220" s="210"/>
    </row>
    <row r="1221" spans="1:11" s="213" customFormat="1">
      <c r="A1221" s="255"/>
      <c r="B1221" s="254"/>
      <c r="C1221" s="251"/>
      <c r="D1221" s="210"/>
      <c r="E1221" s="210"/>
      <c r="J1221" s="210"/>
      <c r="K1221" s="210"/>
    </row>
    <row r="1222" spans="1:11" s="213" customFormat="1">
      <c r="A1222" s="255"/>
      <c r="B1222" s="254"/>
      <c r="C1222" s="251"/>
      <c r="D1222" s="210"/>
      <c r="E1222" s="210"/>
      <c r="J1222" s="210"/>
      <c r="K1222" s="210"/>
    </row>
    <row r="1223" spans="1:11" s="213" customFormat="1">
      <c r="A1223" s="255"/>
      <c r="B1223" s="254"/>
      <c r="C1223" s="251"/>
      <c r="D1223" s="210"/>
      <c r="E1223" s="210"/>
      <c r="J1223" s="210"/>
      <c r="K1223" s="210"/>
    </row>
    <row r="1224" spans="1:11" s="213" customFormat="1">
      <c r="A1224" s="255"/>
      <c r="B1224" s="254"/>
      <c r="C1224" s="251"/>
      <c r="D1224" s="210"/>
      <c r="E1224" s="210"/>
      <c r="J1224" s="210"/>
      <c r="K1224" s="210"/>
    </row>
    <row r="1225" spans="1:11" s="213" customFormat="1">
      <c r="A1225" s="255"/>
      <c r="B1225" s="254"/>
      <c r="C1225" s="251"/>
      <c r="D1225" s="210"/>
      <c r="E1225" s="210"/>
      <c r="J1225" s="210"/>
      <c r="K1225" s="210"/>
    </row>
    <row r="1226" spans="1:11" s="213" customFormat="1">
      <c r="A1226" s="255"/>
      <c r="B1226" s="254"/>
      <c r="C1226" s="251"/>
      <c r="D1226" s="210"/>
      <c r="E1226" s="210"/>
      <c r="J1226" s="210"/>
      <c r="K1226" s="210"/>
    </row>
    <row r="1227" spans="1:11" s="213" customFormat="1">
      <c r="A1227" s="255"/>
      <c r="B1227" s="254"/>
      <c r="C1227" s="251"/>
      <c r="D1227" s="210"/>
      <c r="E1227" s="210"/>
      <c r="J1227" s="210"/>
      <c r="K1227" s="210"/>
    </row>
    <row r="1228" spans="1:11" s="213" customFormat="1">
      <c r="A1228" s="255"/>
      <c r="B1228" s="254"/>
      <c r="C1228" s="251"/>
      <c r="D1228" s="210"/>
      <c r="E1228" s="210"/>
      <c r="J1228" s="210"/>
      <c r="K1228" s="210"/>
    </row>
    <row r="1229" spans="1:11" s="213" customFormat="1" ht="12.75" customHeight="1">
      <c r="A1229" s="255"/>
      <c r="B1229" s="254"/>
      <c r="C1229" s="251"/>
      <c r="D1229" s="210"/>
      <c r="E1229" s="210"/>
      <c r="J1229" s="210"/>
      <c r="K1229" s="210"/>
    </row>
    <row r="1230" spans="1:11" s="213" customFormat="1" ht="12.75" customHeight="1">
      <c r="A1230" s="255"/>
      <c r="B1230" s="254"/>
      <c r="C1230" s="251"/>
      <c r="D1230" s="210"/>
      <c r="E1230" s="210"/>
      <c r="J1230" s="210"/>
      <c r="K1230" s="210"/>
    </row>
    <row r="1231" spans="1:11" s="213" customFormat="1" ht="12.75" customHeight="1">
      <c r="A1231" s="255"/>
      <c r="B1231" s="254"/>
      <c r="C1231" s="251"/>
      <c r="D1231" s="210"/>
      <c r="E1231" s="210"/>
      <c r="J1231" s="210"/>
      <c r="K1231" s="210"/>
    </row>
    <row r="1232" spans="1:11" s="213" customFormat="1" ht="12.75" customHeight="1">
      <c r="A1232" s="255"/>
      <c r="B1232" s="254"/>
      <c r="C1232" s="251"/>
      <c r="D1232" s="210"/>
      <c r="E1232" s="210"/>
      <c r="J1232" s="210"/>
      <c r="K1232" s="210"/>
    </row>
    <row r="1233" spans="1:11" s="213" customFormat="1" ht="12.75" customHeight="1">
      <c r="A1233" s="255"/>
      <c r="B1233" s="254"/>
      <c r="C1233" s="251"/>
      <c r="D1233" s="210"/>
      <c r="E1233" s="210"/>
      <c r="J1233" s="210"/>
      <c r="K1233" s="210"/>
    </row>
    <row r="1234" spans="1:11" s="213" customFormat="1" ht="12.75" customHeight="1">
      <c r="A1234" s="255"/>
      <c r="B1234" s="254"/>
      <c r="C1234" s="251"/>
      <c r="D1234" s="210"/>
      <c r="E1234" s="210"/>
      <c r="J1234" s="210"/>
      <c r="K1234" s="210"/>
    </row>
    <row r="1235" spans="1:11" s="213" customFormat="1" ht="12.75" customHeight="1">
      <c r="A1235" s="255"/>
      <c r="B1235" s="254"/>
      <c r="C1235" s="251"/>
      <c r="D1235" s="210"/>
      <c r="E1235" s="210"/>
      <c r="J1235" s="210"/>
      <c r="K1235" s="210"/>
    </row>
    <row r="1236" spans="1:11" s="213" customFormat="1" ht="12.75" customHeight="1">
      <c r="A1236" s="255"/>
      <c r="B1236" s="254"/>
      <c r="C1236" s="251"/>
      <c r="D1236" s="210"/>
      <c r="E1236" s="210"/>
      <c r="J1236" s="210"/>
      <c r="K1236" s="210"/>
    </row>
    <row r="1237" spans="1:11" s="213" customFormat="1">
      <c r="A1237" s="255"/>
      <c r="B1237" s="254"/>
      <c r="C1237" s="251"/>
      <c r="D1237" s="210"/>
      <c r="E1237" s="210"/>
      <c r="J1237" s="210"/>
      <c r="K1237" s="210"/>
    </row>
    <row r="1238" spans="1:11" s="213" customFormat="1">
      <c r="A1238" s="255"/>
      <c r="B1238" s="254"/>
      <c r="C1238" s="251"/>
      <c r="D1238" s="210"/>
      <c r="E1238" s="210"/>
      <c r="J1238" s="210"/>
      <c r="K1238" s="210"/>
    </row>
    <row r="1239" spans="1:11" s="213" customFormat="1">
      <c r="A1239" s="255"/>
      <c r="B1239" s="254"/>
      <c r="C1239" s="251"/>
      <c r="D1239" s="210"/>
      <c r="E1239" s="210"/>
      <c r="J1239" s="210"/>
      <c r="K1239" s="210"/>
    </row>
    <row r="1240" spans="1:11" s="213" customFormat="1">
      <c r="A1240" s="255"/>
      <c r="B1240" s="254"/>
      <c r="C1240" s="251"/>
      <c r="D1240" s="210"/>
      <c r="E1240" s="210"/>
      <c r="J1240" s="210"/>
      <c r="K1240" s="210"/>
    </row>
    <row r="1241" spans="1:11" s="213" customFormat="1">
      <c r="A1241" s="255"/>
      <c r="B1241" s="254"/>
      <c r="C1241" s="251"/>
      <c r="D1241" s="210"/>
      <c r="E1241" s="210"/>
      <c r="J1241" s="210"/>
      <c r="K1241" s="210"/>
    </row>
    <row r="1242" spans="1:11" s="213" customFormat="1">
      <c r="A1242" s="255"/>
      <c r="B1242" s="254"/>
      <c r="C1242" s="251"/>
      <c r="D1242" s="210"/>
      <c r="E1242" s="210"/>
      <c r="J1242" s="210"/>
      <c r="K1242" s="210"/>
    </row>
    <row r="1243" spans="1:11" s="213" customFormat="1">
      <c r="A1243" s="255"/>
      <c r="B1243" s="254"/>
      <c r="C1243" s="251"/>
      <c r="D1243" s="210"/>
      <c r="E1243" s="210"/>
      <c r="J1243" s="210"/>
      <c r="K1243" s="210"/>
    </row>
    <row r="1244" spans="1:11" s="213" customFormat="1">
      <c r="A1244" s="255"/>
      <c r="B1244" s="254"/>
      <c r="C1244" s="251"/>
      <c r="D1244" s="210"/>
      <c r="E1244" s="210"/>
      <c r="J1244" s="210"/>
      <c r="K1244" s="210"/>
    </row>
    <row r="1245" spans="1:11" s="213" customFormat="1">
      <c r="A1245" s="255"/>
      <c r="B1245" s="254"/>
      <c r="C1245" s="251"/>
      <c r="D1245" s="210"/>
      <c r="E1245" s="210"/>
      <c r="J1245" s="210"/>
      <c r="K1245" s="210"/>
    </row>
    <row r="1246" spans="1:11" s="213" customFormat="1">
      <c r="A1246" s="255"/>
      <c r="B1246" s="254"/>
      <c r="C1246" s="251"/>
      <c r="D1246" s="210"/>
      <c r="E1246" s="210"/>
      <c r="J1246" s="210"/>
      <c r="K1246" s="210"/>
    </row>
    <row r="1247" spans="1:11" s="213" customFormat="1">
      <c r="A1247" s="255"/>
      <c r="B1247" s="254"/>
      <c r="C1247" s="251"/>
      <c r="D1247" s="210"/>
      <c r="E1247" s="210"/>
      <c r="J1247" s="210"/>
      <c r="K1247" s="210"/>
    </row>
    <row r="1248" spans="1:11" s="213" customFormat="1">
      <c r="A1248" s="255"/>
      <c r="B1248" s="254"/>
      <c r="C1248" s="251"/>
      <c r="D1248" s="210"/>
      <c r="E1248" s="210"/>
      <c r="J1248" s="210"/>
      <c r="K1248" s="210"/>
    </row>
    <row r="1249" spans="1:11" s="213" customFormat="1">
      <c r="A1249" s="255"/>
      <c r="B1249" s="254"/>
      <c r="C1249" s="251"/>
      <c r="D1249" s="210"/>
      <c r="E1249" s="210"/>
      <c r="J1249" s="210"/>
      <c r="K1249" s="210"/>
    </row>
    <row r="1250" spans="1:11" s="213" customFormat="1">
      <c r="A1250" s="255"/>
      <c r="B1250" s="254"/>
      <c r="C1250" s="251"/>
      <c r="D1250" s="210"/>
      <c r="E1250" s="210"/>
      <c r="J1250" s="210"/>
      <c r="K1250" s="210"/>
    </row>
    <row r="1251" spans="1:11" s="213" customFormat="1">
      <c r="A1251" s="255"/>
      <c r="B1251" s="254"/>
      <c r="C1251" s="251"/>
      <c r="D1251" s="210"/>
      <c r="E1251" s="210"/>
      <c r="J1251" s="210"/>
      <c r="K1251" s="210"/>
    </row>
    <row r="1252" spans="1:11" s="213" customFormat="1">
      <c r="A1252" s="255"/>
      <c r="B1252" s="254"/>
      <c r="C1252" s="251"/>
      <c r="D1252" s="210"/>
      <c r="E1252" s="210"/>
      <c r="J1252" s="210"/>
      <c r="K1252" s="210"/>
    </row>
    <row r="1253" spans="1:11" s="213" customFormat="1">
      <c r="A1253" s="255"/>
      <c r="B1253" s="254"/>
      <c r="C1253" s="251"/>
      <c r="D1253" s="210"/>
      <c r="E1253" s="210"/>
      <c r="J1253" s="210"/>
      <c r="K1253" s="210"/>
    </row>
    <row r="1254" spans="1:11" s="213" customFormat="1">
      <c r="A1254" s="255"/>
      <c r="B1254" s="254"/>
      <c r="C1254" s="251"/>
      <c r="D1254" s="210"/>
      <c r="E1254" s="210"/>
      <c r="J1254" s="210"/>
      <c r="K1254" s="210"/>
    </row>
    <row r="1255" spans="1:11" s="213" customFormat="1">
      <c r="A1255" s="255"/>
      <c r="B1255" s="254"/>
      <c r="C1255" s="251"/>
      <c r="D1255" s="210"/>
      <c r="E1255" s="210"/>
      <c r="J1255" s="210"/>
      <c r="K1255" s="210"/>
    </row>
    <row r="1256" spans="1:11" s="213" customFormat="1">
      <c r="A1256" s="255"/>
      <c r="B1256" s="254"/>
      <c r="C1256" s="251"/>
      <c r="D1256" s="210"/>
      <c r="E1256" s="210"/>
      <c r="J1256" s="210"/>
      <c r="K1256" s="210"/>
    </row>
    <row r="1257" spans="1:11" s="213" customFormat="1">
      <c r="A1257" s="255"/>
      <c r="B1257" s="254"/>
      <c r="C1257" s="251"/>
      <c r="D1257" s="210"/>
      <c r="E1257" s="210"/>
      <c r="J1257" s="210"/>
      <c r="K1257" s="210"/>
    </row>
    <row r="1258" spans="1:11" s="213" customFormat="1">
      <c r="A1258" s="255"/>
      <c r="B1258" s="254"/>
      <c r="C1258" s="251"/>
      <c r="D1258" s="210"/>
      <c r="E1258" s="210"/>
      <c r="J1258" s="210"/>
      <c r="K1258" s="210"/>
    </row>
    <row r="1259" spans="1:11" s="213" customFormat="1">
      <c r="A1259" s="255"/>
      <c r="B1259" s="254"/>
      <c r="C1259" s="251"/>
      <c r="D1259" s="210"/>
      <c r="E1259" s="210"/>
      <c r="J1259" s="210"/>
      <c r="K1259" s="210"/>
    </row>
    <row r="1260" spans="1:11" s="213" customFormat="1">
      <c r="A1260" s="255"/>
      <c r="B1260" s="254"/>
      <c r="C1260" s="251"/>
      <c r="D1260" s="210"/>
      <c r="E1260" s="210"/>
      <c r="J1260" s="210"/>
      <c r="K1260" s="210"/>
    </row>
    <row r="1261" spans="1:11" s="213" customFormat="1">
      <c r="A1261" s="255"/>
      <c r="B1261" s="254"/>
      <c r="C1261" s="251"/>
      <c r="D1261" s="210"/>
      <c r="E1261" s="210"/>
      <c r="J1261" s="210"/>
      <c r="K1261" s="210"/>
    </row>
    <row r="1262" spans="1:11" s="213" customFormat="1">
      <c r="A1262" s="255"/>
      <c r="B1262" s="254"/>
      <c r="C1262" s="251"/>
      <c r="D1262" s="210"/>
      <c r="E1262" s="210"/>
      <c r="J1262" s="210"/>
      <c r="K1262" s="210"/>
    </row>
    <row r="1263" spans="1:11" s="213" customFormat="1">
      <c r="A1263" s="255"/>
      <c r="B1263" s="254"/>
      <c r="C1263" s="251"/>
      <c r="D1263" s="210"/>
      <c r="E1263" s="210"/>
      <c r="J1263" s="210"/>
      <c r="K1263" s="210"/>
    </row>
    <row r="1264" spans="1:11" s="213" customFormat="1">
      <c r="A1264" s="255"/>
      <c r="B1264" s="254"/>
      <c r="C1264" s="251"/>
      <c r="D1264" s="210"/>
      <c r="E1264" s="210"/>
      <c r="J1264" s="210"/>
      <c r="K1264" s="210"/>
    </row>
    <row r="1265" spans="1:11" s="213" customFormat="1">
      <c r="A1265" s="255"/>
      <c r="B1265" s="254"/>
      <c r="C1265" s="251"/>
      <c r="D1265" s="210"/>
      <c r="E1265" s="210"/>
      <c r="J1265" s="210"/>
      <c r="K1265" s="210"/>
    </row>
    <row r="1266" spans="1:11" s="213" customFormat="1">
      <c r="A1266" s="255"/>
      <c r="B1266" s="254"/>
      <c r="C1266" s="251"/>
      <c r="D1266" s="210"/>
      <c r="E1266" s="210"/>
      <c r="J1266" s="210"/>
      <c r="K1266" s="210"/>
    </row>
    <row r="1267" spans="1:11" s="213" customFormat="1">
      <c r="A1267" s="255"/>
      <c r="B1267" s="254"/>
      <c r="C1267" s="251"/>
      <c r="D1267" s="210"/>
      <c r="E1267" s="210"/>
      <c r="J1267" s="210"/>
      <c r="K1267" s="210"/>
    </row>
    <row r="1268" spans="1:11" s="213" customFormat="1">
      <c r="A1268" s="255"/>
      <c r="B1268" s="254"/>
      <c r="C1268" s="251"/>
      <c r="D1268" s="210"/>
      <c r="E1268" s="210"/>
      <c r="J1268" s="210"/>
      <c r="K1268" s="210"/>
    </row>
    <row r="1269" spans="1:11" s="213" customFormat="1">
      <c r="A1269" s="255"/>
      <c r="B1269" s="254"/>
      <c r="C1269" s="251"/>
      <c r="D1269" s="210"/>
      <c r="E1269" s="210"/>
      <c r="J1269" s="210"/>
      <c r="K1269" s="210"/>
    </row>
    <row r="1270" spans="1:11" s="213" customFormat="1">
      <c r="A1270" s="255"/>
      <c r="B1270" s="254"/>
      <c r="C1270" s="251"/>
      <c r="D1270" s="210"/>
      <c r="E1270" s="210"/>
      <c r="J1270" s="210"/>
      <c r="K1270" s="210"/>
    </row>
    <row r="1271" spans="1:11" s="213" customFormat="1">
      <c r="A1271" s="255"/>
      <c r="B1271" s="254"/>
      <c r="C1271" s="251"/>
      <c r="D1271" s="210"/>
      <c r="E1271" s="210"/>
      <c r="J1271" s="210"/>
      <c r="K1271" s="210"/>
    </row>
    <row r="1272" spans="1:11" s="213" customFormat="1">
      <c r="A1272" s="255"/>
      <c r="B1272" s="254"/>
      <c r="C1272" s="251"/>
      <c r="D1272" s="210"/>
      <c r="E1272" s="210"/>
      <c r="J1272" s="210"/>
      <c r="K1272" s="210"/>
    </row>
    <row r="1273" spans="1:11" s="213" customFormat="1">
      <c r="A1273" s="255"/>
      <c r="B1273" s="254"/>
      <c r="C1273" s="251"/>
      <c r="D1273" s="210"/>
      <c r="E1273" s="210"/>
      <c r="J1273" s="210"/>
      <c r="K1273" s="210"/>
    </row>
    <row r="1274" spans="1:11" s="213" customFormat="1">
      <c r="A1274" s="255"/>
      <c r="B1274" s="254"/>
      <c r="C1274" s="251"/>
      <c r="D1274" s="210"/>
      <c r="E1274" s="210"/>
      <c r="J1274" s="210"/>
      <c r="K1274" s="210"/>
    </row>
    <row r="1275" spans="1:11" s="213" customFormat="1">
      <c r="A1275" s="255"/>
      <c r="B1275" s="254"/>
      <c r="C1275" s="251"/>
      <c r="D1275" s="210"/>
      <c r="E1275" s="210"/>
      <c r="J1275" s="210"/>
      <c r="K1275" s="210"/>
    </row>
    <row r="1276" spans="1:11" s="213" customFormat="1">
      <c r="A1276" s="255"/>
      <c r="B1276" s="254"/>
      <c r="C1276" s="251"/>
      <c r="D1276" s="210"/>
      <c r="E1276" s="210"/>
      <c r="J1276" s="210"/>
      <c r="K1276" s="210"/>
    </row>
    <row r="1277" spans="1:11" s="213" customFormat="1">
      <c r="A1277" s="255"/>
      <c r="B1277" s="254"/>
      <c r="C1277" s="251"/>
      <c r="D1277" s="210"/>
      <c r="E1277" s="210"/>
      <c r="J1277" s="210"/>
      <c r="K1277" s="210"/>
    </row>
    <row r="1278" spans="1:11" s="213" customFormat="1">
      <c r="A1278" s="255"/>
      <c r="B1278" s="254"/>
      <c r="C1278" s="251"/>
      <c r="D1278" s="210"/>
      <c r="E1278" s="210"/>
      <c r="J1278" s="210"/>
      <c r="K1278" s="210"/>
    </row>
    <row r="1279" spans="1:11" s="213" customFormat="1">
      <c r="A1279" s="255"/>
      <c r="B1279" s="254"/>
      <c r="C1279" s="251"/>
      <c r="D1279" s="210"/>
      <c r="E1279" s="210"/>
      <c r="J1279" s="210"/>
      <c r="K1279" s="210"/>
    </row>
    <row r="1280" spans="1:11" s="213" customFormat="1">
      <c r="A1280" s="255"/>
      <c r="B1280" s="254"/>
      <c r="C1280" s="251"/>
      <c r="D1280" s="210"/>
      <c r="E1280" s="210"/>
      <c r="J1280" s="210"/>
      <c r="K1280" s="210"/>
    </row>
    <row r="1281" spans="1:11" s="213" customFormat="1">
      <c r="A1281" s="255"/>
      <c r="B1281" s="254"/>
      <c r="C1281" s="251"/>
      <c r="D1281" s="210"/>
      <c r="E1281" s="210"/>
      <c r="J1281" s="210"/>
      <c r="K1281" s="210"/>
    </row>
    <row r="1282" spans="1:11" s="213" customFormat="1">
      <c r="A1282" s="255"/>
      <c r="B1282" s="254"/>
      <c r="C1282" s="251"/>
      <c r="D1282" s="210"/>
      <c r="E1282" s="210"/>
      <c r="J1282" s="210"/>
      <c r="K1282" s="210"/>
    </row>
    <row r="1283" spans="1:11" s="213" customFormat="1">
      <c r="A1283" s="255"/>
      <c r="B1283" s="254"/>
      <c r="C1283" s="251"/>
      <c r="D1283" s="210"/>
      <c r="E1283" s="210"/>
      <c r="J1283" s="210"/>
      <c r="K1283" s="210"/>
    </row>
    <row r="1284" spans="1:11" s="213" customFormat="1" ht="12.75" customHeight="1">
      <c r="A1284" s="255"/>
      <c r="B1284" s="254"/>
      <c r="C1284" s="251"/>
      <c r="D1284" s="210"/>
      <c r="E1284" s="210"/>
      <c r="J1284" s="210"/>
      <c r="K1284" s="210"/>
    </row>
    <row r="1285" spans="1:11" s="213" customFormat="1" ht="12.75" customHeight="1">
      <c r="A1285" s="255"/>
      <c r="B1285" s="254"/>
      <c r="C1285" s="251"/>
      <c r="D1285" s="210"/>
      <c r="E1285" s="210"/>
      <c r="J1285" s="210"/>
      <c r="K1285" s="210"/>
    </row>
    <row r="1286" spans="1:11" s="213" customFormat="1" ht="12.75" customHeight="1">
      <c r="A1286" s="255"/>
      <c r="B1286" s="254"/>
      <c r="C1286" s="251"/>
      <c r="D1286" s="210"/>
      <c r="E1286" s="210"/>
      <c r="J1286" s="210"/>
      <c r="K1286" s="210"/>
    </row>
    <row r="1287" spans="1:11" s="213" customFormat="1" ht="12.75" customHeight="1">
      <c r="A1287" s="255"/>
      <c r="B1287" s="254"/>
      <c r="C1287" s="251"/>
      <c r="D1287" s="210"/>
      <c r="E1287" s="210"/>
      <c r="J1287" s="210"/>
      <c r="K1287" s="210"/>
    </row>
    <row r="1288" spans="1:11" s="213" customFormat="1" ht="12.75" customHeight="1">
      <c r="A1288" s="255"/>
      <c r="B1288" s="254"/>
      <c r="C1288" s="251"/>
      <c r="D1288" s="210"/>
      <c r="E1288" s="210"/>
      <c r="J1288" s="210"/>
      <c r="K1288" s="210"/>
    </row>
    <row r="1289" spans="1:11" s="213" customFormat="1" ht="12.75" customHeight="1">
      <c r="A1289" s="255"/>
      <c r="B1289" s="254"/>
      <c r="C1289" s="251"/>
      <c r="D1289" s="210"/>
      <c r="E1289" s="210"/>
      <c r="J1289" s="210"/>
      <c r="K1289" s="210"/>
    </row>
    <row r="1290" spans="1:11" s="213" customFormat="1" ht="12.75" customHeight="1">
      <c r="A1290" s="255"/>
      <c r="B1290" s="254"/>
      <c r="C1290" s="251"/>
      <c r="D1290" s="210"/>
      <c r="E1290" s="210"/>
      <c r="J1290" s="210"/>
      <c r="K1290" s="210"/>
    </row>
    <row r="1291" spans="1:11" s="213" customFormat="1" ht="12.75" customHeight="1">
      <c r="A1291" s="255"/>
      <c r="B1291" s="254"/>
      <c r="C1291" s="251"/>
      <c r="D1291" s="210"/>
      <c r="E1291" s="210"/>
      <c r="J1291" s="210"/>
      <c r="K1291" s="210"/>
    </row>
    <row r="1292" spans="1:11" s="213" customFormat="1" ht="12.75" customHeight="1">
      <c r="A1292" s="255"/>
      <c r="B1292" s="254"/>
      <c r="C1292" s="251"/>
      <c r="D1292" s="210"/>
      <c r="E1292" s="210"/>
      <c r="J1292" s="210"/>
      <c r="K1292" s="210"/>
    </row>
    <row r="1293" spans="1:11" s="213" customFormat="1">
      <c r="A1293" s="255"/>
      <c r="B1293" s="254"/>
      <c r="C1293" s="251"/>
      <c r="D1293" s="210"/>
      <c r="E1293" s="210"/>
      <c r="J1293" s="210"/>
      <c r="K1293" s="210"/>
    </row>
    <row r="1294" spans="1:11" s="213" customFormat="1">
      <c r="A1294" s="255"/>
      <c r="B1294" s="254"/>
      <c r="C1294" s="251"/>
      <c r="D1294" s="210"/>
      <c r="E1294" s="210"/>
      <c r="J1294" s="210"/>
      <c r="K1294" s="210"/>
    </row>
    <row r="1295" spans="1:11" s="213" customFormat="1">
      <c r="A1295" s="255"/>
      <c r="B1295" s="254"/>
      <c r="C1295" s="251"/>
      <c r="D1295" s="210"/>
      <c r="E1295" s="210"/>
      <c r="J1295" s="210"/>
      <c r="K1295" s="210"/>
    </row>
    <row r="1296" spans="1:11" s="213" customFormat="1">
      <c r="A1296" s="255"/>
      <c r="B1296" s="254"/>
      <c r="C1296" s="251"/>
      <c r="D1296" s="210"/>
      <c r="E1296" s="210"/>
      <c r="J1296" s="210"/>
      <c r="K1296" s="210"/>
    </row>
    <row r="1297" spans="1:11" s="213" customFormat="1">
      <c r="A1297" s="255"/>
      <c r="B1297" s="254"/>
      <c r="C1297" s="251"/>
      <c r="D1297" s="210"/>
      <c r="E1297" s="210"/>
      <c r="J1297" s="210"/>
      <c r="K1297" s="210"/>
    </row>
    <row r="1298" spans="1:11" s="213" customFormat="1">
      <c r="A1298" s="255"/>
      <c r="B1298" s="254"/>
      <c r="C1298" s="251"/>
      <c r="D1298" s="210"/>
      <c r="E1298" s="210"/>
      <c r="J1298" s="210"/>
      <c r="K1298" s="210"/>
    </row>
    <row r="1299" spans="1:11" s="213" customFormat="1">
      <c r="A1299" s="255"/>
      <c r="B1299" s="254"/>
      <c r="C1299" s="251"/>
      <c r="D1299" s="210"/>
      <c r="E1299" s="210"/>
      <c r="J1299" s="210"/>
      <c r="K1299" s="210"/>
    </row>
    <row r="1300" spans="1:11" s="213" customFormat="1">
      <c r="A1300" s="255"/>
      <c r="B1300" s="254"/>
      <c r="C1300" s="251"/>
      <c r="D1300" s="210"/>
      <c r="E1300" s="210"/>
      <c r="J1300" s="210"/>
      <c r="K1300" s="210"/>
    </row>
    <row r="1301" spans="1:11" s="213" customFormat="1">
      <c r="A1301" s="255"/>
      <c r="B1301" s="254"/>
      <c r="C1301" s="251"/>
      <c r="D1301" s="210"/>
      <c r="E1301" s="210"/>
      <c r="J1301" s="210"/>
      <c r="K1301" s="210"/>
    </row>
    <row r="1302" spans="1:11" s="213" customFormat="1">
      <c r="A1302" s="255"/>
      <c r="B1302" s="254"/>
      <c r="C1302" s="251"/>
      <c r="D1302" s="210"/>
      <c r="E1302" s="210"/>
      <c r="J1302" s="210"/>
      <c r="K1302" s="210"/>
    </row>
    <row r="1303" spans="1:11" s="213" customFormat="1">
      <c r="A1303" s="255"/>
      <c r="B1303" s="254"/>
      <c r="C1303" s="251"/>
      <c r="D1303" s="210"/>
      <c r="E1303" s="210"/>
      <c r="J1303" s="210"/>
      <c r="K1303" s="210"/>
    </row>
    <row r="1304" spans="1:11" s="213" customFormat="1">
      <c r="A1304" s="255"/>
      <c r="B1304" s="254"/>
      <c r="C1304" s="251"/>
      <c r="D1304" s="210"/>
      <c r="E1304" s="210"/>
      <c r="J1304" s="210"/>
      <c r="K1304" s="210"/>
    </row>
    <row r="1305" spans="1:11" s="213" customFormat="1">
      <c r="A1305" s="255"/>
      <c r="B1305" s="254"/>
      <c r="C1305" s="251"/>
      <c r="D1305" s="210"/>
      <c r="E1305" s="210"/>
      <c r="J1305" s="210"/>
      <c r="K1305" s="210"/>
    </row>
    <row r="1306" spans="1:11" s="213" customFormat="1">
      <c r="A1306" s="255"/>
      <c r="B1306" s="254"/>
      <c r="C1306" s="251"/>
      <c r="D1306" s="210"/>
      <c r="E1306" s="210"/>
      <c r="J1306" s="210"/>
      <c r="K1306" s="210"/>
    </row>
    <row r="1307" spans="1:11" s="213" customFormat="1">
      <c r="A1307" s="255"/>
      <c r="B1307" s="254"/>
      <c r="C1307" s="251"/>
      <c r="D1307" s="210"/>
      <c r="E1307" s="210"/>
      <c r="J1307" s="210"/>
      <c r="K1307" s="210"/>
    </row>
    <row r="1308" spans="1:11" s="213" customFormat="1">
      <c r="A1308" s="255"/>
      <c r="B1308" s="254"/>
      <c r="C1308" s="251"/>
      <c r="D1308" s="210"/>
      <c r="E1308" s="210"/>
      <c r="J1308" s="210"/>
      <c r="K1308" s="210"/>
    </row>
    <row r="1309" spans="1:11" s="213" customFormat="1">
      <c r="A1309" s="255"/>
      <c r="B1309" s="254"/>
      <c r="C1309" s="251"/>
      <c r="D1309" s="210"/>
      <c r="E1309" s="210"/>
      <c r="J1309" s="210"/>
      <c r="K1309" s="210"/>
    </row>
    <row r="1310" spans="1:11" s="213" customFormat="1">
      <c r="A1310" s="255"/>
      <c r="B1310" s="254"/>
      <c r="C1310" s="251"/>
      <c r="D1310" s="210"/>
      <c r="E1310" s="210"/>
      <c r="J1310" s="210"/>
      <c r="K1310" s="210"/>
    </row>
    <row r="1311" spans="1:11" s="213" customFormat="1">
      <c r="A1311" s="255"/>
      <c r="B1311" s="254"/>
      <c r="C1311" s="251"/>
      <c r="D1311" s="210"/>
      <c r="E1311" s="210"/>
      <c r="J1311" s="210"/>
      <c r="K1311" s="210"/>
    </row>
    <row r="1312" spans="1:11" s="213" customFormat="1">
      <c r="A1312" s="255"/>
      <c r="B1312" s="254"/>
      <c r="C1312" s="251"/>
      <c r="D1312" s="210"/>
      <c r="E1312" s="210"/>
      <c r="J1312" s="210"/>
      <c r="K1312" s="210"/>
    </row>
    <row r="1313" spans="1:11" s="213" customFormat="1">
      <c r="A1313" s="255"/>
      <c r="B1313" s="254"/>
      <c r="C1313" s="251"/>
      <c r="D1313" s="210"/>
      <c r="E1313" s="210"/>
      <c r="J1313" s="210"/>
      <c r="K1313" s="210"/>
    </row>
    <row r="1314" spans="1:11" s="213" customFormat="1">
      <c r="A1314" s="255"/>
      <c r="B1314" s="254"/>
      <c r="C1314" s="251"/>
      <c r="D1314" s="210"/>
      <c r="E1314" s="210"/>
      <c r="J1314" s="210"/>
      <c r="K1314" s="210"/>
    </row>
    <row r="1315" spans="1:11" s="213" customFormat="1">
      <c r="A1315" s="255"/>
      <c r="B1315" s="254"/>
      <c r="C1315" s="251"/>
      <c r="D1315" s="210"/>
      <c r="E1315" s="210"/>
      <c r="J1315" s="210"/>
      <c r="K1315" s="210"/>
    </row>
    <row r="1316" spans="1:11" s="213" customFormat="1">
      <c r="A1316" s="255"/>
      <c r="B1316" s="254"/>
      <c r="C1316" s="251"/>
      <c r="D1316" s="210"/>
      <c r="E1316" s="210"/>
      <c r="J1316" s="210"/>
      <c r="K1316" s="210"/>
    </row>
    <row r="1317" spans="1:11" s="213" customFormat="1">
      <c r="A1317" s="255"/>
      <c r="B1317" s="254"/>
      <c r="C1317" s="251"/>
      <c r="D1317" s="210"/>
      <c r="E1317" s="210"/>
      <c r="J1317" s="210"/>
      <c r="K1317" s="210"/>
    </row>
    <row r="1318" spans="1:11" s="213" customFormat="1">
      <c r="A1318" s="255"/>
      <c r="B1318" s="254"/>
      <c r="C1318" s="251"/>
      <c r="D1318" s="210"/>
      <c r="E1318" s="210"/>
      <c r="J1318" s="210"/>
      <c r="K1318" s="210"/>
    </row>
    <row r="1319" spans="1:11" s="213" customFormat="1">
      <c r="A1319" s="255"/>
      <c r="B1319" s="254"/>
      <c r="C1319" s="251"/>
      <c r="D1319" s="210"/>
      <c r="E1319" s="210"/>
      <c r="J1319" s="210"/>
      <c r="K1319" s="210"/>
    </row>
    <row r="1320" spans="1:11" s="213" customFormat="1">
      <c r="A1320" s="255"/>
      <c r="B1320" s="254"/>
      <c r="C1320" s="251"/>
      <c r="D1320" s="210"/>
      <c r="E1320" s="210"/>
      <c r="J1320" s="210"/>
      <c r="K1320" s="210"/>
    </row>
    <row r="1321" spans="1:11" s="213" customFormat="1">
      <c r="A1321" s="255"/>
      <c r="B1321" s="254"/>
      <c r="C1321" s="251"/>
      <c r="D1321" s="210"/>
      <c r="E1321" s="210"/>
      <c r="J1321" s="210"/>
      <c r="K1321" s="210"/>
    </row>
    <row r="1322" spans="1:11" s="213" customFormat="1">
      <c r="A1322" s="255"/>
      <c r="B1322" s="254"/>
      <c r="C1322" s="251"/>
      <c r="D1322" s="210"/>
      <c r="E1322" s="210"/>
      <c r="J1322" s="210"/>
      <c r="K1322" s="210"/>
    </row>
    <row r="1323" spans="1:11" s="213" customFormat="1">
      <c r="A1323" s="255"/>
      <c r="B1323" s="254"/>
      <c r="C1323" s="251"/>
      <c r="D1323" s="210"/>
      <c r="E1323" s="210"/>
      <c r="J1323" s="210"/>
      <c r="K1323" s="210"/>
    </row>
    <row r="1324" spans="1:11" s="213" customFormat="1">
      <c r="A1324" s="255"/>
      <c r="B1324" s="254"/>
      <c r="C1324" s="251"/>
      <c r="D1324" s="210"/>
      <c r="E1324" s="210"/>
      <c r="J1324" s="210"/>
      <c r="K1324" s="210"/>
    </row>
    <row r="1325" spans="1:11" s="213" customFormat="1">
      <c r="A1325" s="255"/>
      <c r="B1325" s="254"/>
      <c r="C1325" s="251"/>
      <c r="D1325" s="210"/>
      <c r="E1325" s="210"/>
      <c r="J1325" s="210"/>
      <c r="K1325" s="210"/>
    </row>
    <row r="1326" spans="1:11" s="213" customFormat="1">
      <c r="A1326" s="255"/>
      <c r="B1326" s="254"/>
      <c r="C1326" s="251"/>
      <c r="D1326" s="210"/>
      <c r="E1326" s="210"/>
      <c r="J1326" s="210"/>
      <c r="K1326" s="210"/>
    </row>
    <row r="1327" spans="1:11" s="213" customFormat="1">
      <c r="A1327" s="255"/>
      <c r="B1327" s="254"/>
      <c r="C1327" s="251"/>
      <c r="D1327" s="210"/>
      <c r="E1327" s="210"/>
      <c r="J1327" s="210"/>
      <c r="K1327" s="210"/>
    </row>
    <row r="1328" spans="1:11" s="213" customFormat="1">
      <c r="A1328" s="255"/>
      <c r="B1328" s="254"/>
      <c r="C1328" s="251"/>
      <c r="D1328" s="210"/>
      <c r="E1328" s="210"/>
      <c r="J1328" s="210"/>
      <c r="K1328" s="210"/>
    </row>
    <row r="1329" spans="1:11" s="213" customFormat="1">
      <c r="A1329" s="255"/>
      <c r="B1329" s="254"/>
      <c r="C1329" s="251"/>
      <c r="D1329" s="210"/>
      <c r="E1329" s="210"/>
      <c r="J1329" s="210"/>
      <c r="K1329" s="210"/>
    </row>
    <row r="1330" spans="1:11" s="213" customFormat="1">
      <c r="A1330" s="255"/>
      <c r="B1330" s="254"/>
      <c r="C1330" s="251"/>
      <c r="D1330" s="210"/>
      <c r="E1330" s="210"/>
      <c r="J1330" s="210"/>
      <c r="K1330" s="210"/>
    </row>
    <row r="1331" spans="1:11" s="213" customFormat="1">
      <c r="A1331" s="255"/>
      <c r="B1331" s="254"/>
      <c r="C1331" s="251"/>
      <c r="D1331" s="210"/>
      <c r="E1331" s="210"/>
      <c r="J1331" s="210"/>
      <c r="K1331" s="210"/>
    </row>
    <row r="1332" spans="1:11" s="213" customFormat="1">
      <c r="A1332" s="255"/>
      <c r="B1332" s="254"/>
      <c r="C1332" s="251"/>
      <c r="D1332" s="210"/>
      <c r="E1332" s="210"/>
      <c r="J1332" s="210"/>
      <c r="K1332" s="210"/>
    </row>
    <row r="1333" spans="1:11" s="213" customFormat="1">
      <c r="A1333" s="255"/>
      <c r="B1333" s="254"/>
      <c r="C1333" s="251"/>
      <c r="D1333" s="210"/>
      <c r="E1333" s="210"/>
      <c r="J1333" s="210"/>
      <c r="K1333" s="210"/>
    </row>
    <row r="1334" spans="1:11" s="213" customFormat="1">
      <c r="A1334" s="255"/>
      <c r="B1334" s="254"/>
      <c r="C1334" s="251"/>
      <c r="D1334" s="210"/>
      <c r="E1334" s="210"/>
      <c r="J1334" s="210"/>
      <c r="K1334" s="210"/>
    </row>
    <row r="1335" spans="1:11" s="213" customFormat="1">
      <c r="A1335" s="255"/>
      <c r="B1335" s="254"/>
      <c r="C1335" s="251"/>
      <c r="D1335" s="210"/>
      <c r="E1335" s="210"/>
      <c r="J1335" s="210"/>
      <c r="K1335" s="210"/>
    </row>
    <row r="1336" spans="1:11" s="213" customFormat="1">
      <c r="A1336" s="255"/>
      <c r="B1336" s="254"/>
      <c r="C1336" s="251"/>
      <c r="D1336" s="210"/>
      <c r="E1336" s="210"/>
      <c r="J1336" s="210"/>
      <c r="K1336" s="210"/>
    </row>
    <row r="1337" spans="1:11" s="213" customFormat="1">
      <c r="A1337" s="255"/>
      <c r="B1337" s="254"/>
      <c r="C1337" s="251"/>
      <c r="D1337" s="210"/>
      <c r="E1337" s="210"/>
      <c r="J1337" s="210"/>
      <c r="K1337" s="210"/>
    </row>
    <row r="1338" spans="1:11" s="213" customFormat="1">
      <c r="A1338" s="255"/>
      <c r="B1338" s="254"/>
      <c r="C1338" s="251"/>
      <c r="D1338" s="210"/>
      <c r="E1338" s="210"/>
      <c r="J1338" s="210"/>
      <c r="K1338" s="210"/>
    </row>
    <row r="1339" spans="1:11" s="213" customFormat="1" ht="12.75" customHeight="1">
      <c r="A1339" s="255"/>
      <c r="B1339" s="254"/>
      <c r="C1339" s="251"/>
      <c r="D1339" s="210"/>
      <c r="E1339" s="210"/>
      <c r="J1339" s="210"/>
      <c r="K1339" s="210"/>
    </row>
    <row r="1340" spans="1:11" s="213" customFormat="1" ht="12.75" customHeight="1">
      <c r="A1340" s="255"/>
      <c r="B1340" s="254"/>
      <c r="C1340" s="251"/>
      <c r="D1340" s="210"/>
      <c r="E1340" s="210"/>
      <c r="J1340" s="210"/>
      <c r="K1340" s="210"/>
    </row>
    <row r="1341" spans="1:11" s="213" customFormat="1" ht="12.75" customHeight="1">
      <c r="A1341" s="255"/>
      <c r="B1341" s="254"/>
      <c r="C1341" s="251"/>
      <c r="D1341" s="210"/>
      <c r="E1341" s="210"/>
      <c r="J1341" s="210"/>
      <c r="K1341" s="210"/>
    </row>
    <row r="1342" spans="1:11" s="213" customFormat="1" ht="12.75" customHeight="1">
      <c r="A1342" s="255"/>
      <c r="B1342" s="254"/>
      <c r="C1342" s="251"/>
      <c r="D1342" s="210"/>
      <c r="E1342" s="210"/>
      <c r="J1342" s="210"/>
      <c r="K1342" s="210"/>
    </row>
    <row r="1343" spans="1:11" s="213" customFormat="1" ht="12.75" customHeight="1">
      <c r="A1343" s="255"/>
      <c r="B1343" s="254"/>
      <c r="C1343" s="251"/>
      <c r="D1343" s="210"/>
      <c r="E1343" s="210"/>
      <c r="J1343" s="210"/>
      <c r="K1343" s="210"/>
    </row>
    <row r="1344" spans="1:11" s="213" customFormat="1" ht="12.75" customHeight="1">
      <c r="A1344" s="255"/>
      <c r="B1344" s="254"/>
      <c r="C1344" s="251"/>
      <c r="D1344" s="210"/>
      <c r="E1344" s="210"/>
      <c r="J1344" s="210"/>
      <c r="K1344" s="210"/>
    </row>
    <row r="1345" spans="1:11" s="213" customFormat="1" ht="12.75" customHeight="1">
      <c r="A1345" s="255"/>
      <c r="B1345" s="254"/>
      <c r="C1345" s="251"/>
      <c r="D1345" s="210"/>
      <c r="E1345" s="210"/>
      <c r="J1345" s="210"/>
      <c r="K1345" s="210"/>
    </row>
    <row r="1346" spans="1:11" s="213" customFormat="1" ht="12.75" customHeight="1">
      <c r="A1346" s="255"/>
      <c r="B1346" s="254"/>
      <c r="C1346" s="251"/>
      <c r="D1346" s="210"/>
      <c r="E1346" s="210"/>
      <c r="J1346" s="210"/>
      <c r="K1346" s="210"/>
    </row>
    <row r="1347" spans="1:11" s="213" customFormat="1">
      <c r="A1347" s="255"/>
      <c r="B1347" s="254"/>
      <c r="C1347" s="251"/>
      <c r="D1347" s="210"/>
      <c r="E1347" s="210"/>
      <c r="J1347" s="210"/>
      <c r="K1347" s="210"/>
    </row>
    <row r="1348" spans="1:11" s="213" customFormat="1">
      <c r="A1348" s="255"/>
      <c r="B1348" s="254"/>
      <c r="C1348" s="251"/>
      <c r="D1348" s="210"/>
      <c r="E1348" s="210"/>
      <c r="J1348" s="210"/>
      <c r="K1348" s="210"/>
    </row>
    <row r="1349" spans="1:11" s="213" customFormat="1">
      <c r="A1349" s="255"/>
      <c r="B1349" s="254"/>
      <c r="C1349" s="251"/>
      <c r="D1349" s="210"/>
      <c r="E1349" s="210"/>
      <c r="J1349" s="210"/>
      <c r="K1349" s="210"/>
    </row>
    <row r="1350" spans="1:11" s="213" customFormat="1">
      <c r="A1350" s="255"/>
      <c r="B1350" s="254"/>
      <c r="C1350" s="251"/>
      <c r="D1350" s="210"/>
      <c r="E1350" s="210"/>
      <c r="J1350" s="210"/>
      <c r="K1350" s="210"/>
    </row>
    <row r="1351" spans="1:11" s="213" customFormat="1">
      <c r="A1351" s="255"/>
      <c r="B1351" s="254"/>
      <c r="C1351" s="251"/>
      <c r="D1351" s="210"/>
      <c r="E1351" s="210"/>
      <c r="J1351" s="210"/>
      <c r="K1351" s="210"/>
    </row>
    <row r="1352" spans="1:11" s="213" customFormat="1">
      <c r="A1352" s="255"/>
      <c r="B1352" s="254"/>
      <c r="C1352" s="251"/>
      <c r="D1352" s="210"/>
      <c r="E1352" s="210"/>
      <c r="J1352" s="210"/>
      <c r="K1352" s="210"/>
    </row>
    <row r="1353" spans="1:11" s="213" customFormat="1">
      <c r="A1353" s="255"/>
      <c r="B1353" s="254"/>
      <c r="C1353" s="251"/>
      <c r="D1353" s="210"/>
      <c r="E1353" s="210"/>
      <c r="J1353" s="210"/>
      <c r="K1353" s="210"/>
    </row>
    <row r="1354" spans="1:11" s="213" customFormat="1">
      <c r="A1354" s="255"/>
      <c r="B1354" s="254"/>
      <c r="C1354" s="251"/>
      <c r="D1354" s="210"/>
      <c r="E1354" s="210"/>
      <c r="J1354" s="210"/>
      <c r="K1354" s="210"/>
    </row>
    <row r="1355" spans="1:11" s="213" customFormat="1">
      <c r="A1355" s="255"/>
      <c r="B1355" s="254"/>
      <c r="C1355" s="251"/>
      <c r="D1355" s="210"/>
      <c r="E1355" s="210"/>
      <c r="J1355" s="210"/>
      <c r="K1355" s="210"/>
    </row>
    <row r="1356" spans="1:11" s="213" customFormat="1">
      <c r="A1356" s="255"/>
      <c r="B1356" s="254"/>
      <c r="C1356" s="251"/>
      <c r="D1356" s="210"/>
      <c r="E1356" s="210"/>
      <c r="J1356" s="210"/>
      <c r="K1356" s="210"/>
    </row>
    <row r="1357" spans="1:11" s="213" customFormat="1">
      <c r="A1357" s="255"/>
      <c r="B1357" s="254"/>
      <c r="C1357" s="251"/>
      <c r="D1357" s="210"/>
      <c r="E1357" s="210"/>
      <c r="J1357" s="210"/>
      <c r="K1357" s="210"/>
    </row>
    <row r="1358" spans="1:11" s="213" customFormat="1">
      <c r="A1358" s="255"/>
      <c r="B1358" s="254"/>
      <c r="C1358" s="251"/>
      <c r="D1358" s="210"/>
      <c r="E1358" s="210"/>
      <c r="J1358" s="210"/>
      <c r="K1358" s="210"/>
    </row>
    <row r="1359" spans="1:11" s="213" customFormat="1">
      <c r="A1359" s="255"/>
      <c r="B1359" s="254"/>
      <c r="C1359" s="251"/>
      <c r="D1359" s="210"/>
      <c r="E1359" s="210"/>
      <c r="J1359" s="210"/>
      <c r="K1359" s="210"/>
    </row>
    <row r="1360" spans="1:11" s="213" customFormat="1">
      <c r="A1360" s="255"/>
      <c r="B1360" s="254"/>
      <c r="C1360" s="251"/>
      <c r="D1360" s="210"/>
      <c r="E1360" s="210"/>
      <c r="J1360" s="210"/>
      <c r="K1360" s="210"/>
    </row>
    <row r="1361" spans="1:11" s="213" customFormat="1">
      <c r="A1361" s="255"/>
      <c r="B1361" s="254"/>
      <c r="C1361" s="251"/>
      <c r="D1361" s="210"/>
      <c r="E1361" s="210"/>
      <c r="J1361" s="210"/>
      <c r="K1361" s="210"/>
    </row>
    <row r="1362" spans="1:11" s="213" customFormat="1">
      <c r="A1362" s="255"/>
      <c r="B1362" s="254"/>
      <c r="C1362" s="251"/>
      <c r="D1362" s="210"/>
      <c r="E1362" s="210"/>
      <c r="J1362" s="210"/>
      <c r="K1362" s="210"/>
    </row>
    <row r="1363" spans="1:11" s="213" customFormat="1">
      <c r="A1363" s="255"/>
      <c r="B1363" s="254"/>
      <c r="C1363" s="251"/>
      <c r="D1363" s="210"/>
      <c r="E1363" s="210"/>
      <c r="J1363" s="210"/>
      <c r="K1363" s="210"/>
    </row>
    <row r="1364" spans="1:11" s="213" customFormat="1">
      <c r="A1364" s="255"/>
      <c r="B1364" s="254"/>
      <c r="C1364" s="251"/>
      <c r="D1364" s="210"/>
      <c r="E1364" s="210"/>
      <c r="J1364" s="210"/>
      <c r="K1364" s="210"/>
    </row>
    <row r="1365" spans="1:11" s="213" customFormat="1">
      <c r="A1365" s="255"/>
      <c r="B1365" s="254"/>
      <c r="C1365" s="251"/>
      <c r="D1365" s="210"/>
      <c r="E1365" s="210"/>
      <c r="J1365" s="210"/>
      <c r="K1365" s="210"/>
    </row>
    <row r="1366" spans="1:11" s="213" customFormat="1">
      <c r="A1366" s="255"/>
      <c r="B1366" s="254"/>
      <c r="C1366" s="251"/>
      <c r="D1366" s="210"/>
      <c r="E1366" s="210"/>
      <c r="J1366" s="210"/>
      <c r="K1366" s="210"/>
    </row>
    <row r="1367" spans="1:11" s="213" customFormat="1">
      <c r="A1367" s="255"/>
      <c r="B1367" s="254"/>
      <c r="C1367" s="251"/>
      <c r="D1367" s="210"/>
      <c r="E1367" s="210"/>
      <c r="J1367" s="210"/>
      <c r="K1367" s="210"/>
    </row>
    <row r="1368" spans="1:11" s="213" customFormat="1">
      <c r="A1368" s="255"/>
      <c r="B1368" s="254"/>
      <c r="C1368" s="251"/>
      <c r="D1368" s="210"/>
      <c r="E1368" s="210"/>
      <c r="J1368" s="210"/>
      <c r="K1368" s="210"/>
    </row>
    <row r="1369" spans="1:11" s="213" customFormat="1">
      <c r="A1369" s="255"/>
      <c r="B1369" s="254"/>
      <c r="C1369" s="251"/>
      <c r="D1369" s="210"/>
      <c r="E1369" s="210"/>
      <c r="J1369" s="210"/>
      <c r="K1369" s="210"/>
    </row>
    <row r="1370" spans="1:11" s="213" customFormat="1">
      <c r="A1370" s="255"/>
      <c r="B1370" s="254"/>
      <c r="C1370" s="251"/>
      <c r="D1370" s="210"/>
      <c r="E1370" s="210"/>
      <c r="J1370" s="210"/>
      <c r="K1370" s="210"/>
    </row>
    <row r="1371" spans="1:11" s="213" customFormat="1">
      <c r="A1371" s="255"/>
      <c r="B1371" s="254"/>
      <c r="C1371" s="251"/>
      <c r="D1371" s="210"/>
      <c r="E1371" s="210"/>
      <c r="J1371" s="210"/>
      <c r="K1371" s="210"/>
    </row>
    <row r="1372" spans="1:11" s="213" customFormat="1">
      <c r="A1372" s="255"/>
      <c r="B1372" s="254"/>
      <c r="C1372" s="251"/>
      <c r="D1372" s="210"/>
      <c r="E1372" s="210"/>
      <c r="J1372" s="210"/>
      <c r="K1372" s="210"/>
    </row>
    <row r="1373" spans="1:11" s="213" customFormat="1">
      <c r="A1373" s="255"/>
      <c r="B1373" s="254"/>
      <c r="C1373" s="251"/>
      <c r="D1373" s="210"/>
      <c r="E1373" s="210"/>
      <c r="J1373" s="210"/>
      <c r="K1373" s="210"/>
    </row>
    <row r="1374" spans="1:11" s="213" customFormat="1">
      <c r="A1374" s="255"/>
      <c r="B1374" s="254"/>
      <c r="C1374" s="251"/>
      <c r="D1374" s="210"/>
      <c r="E1374" s="210"/>
      <c r="J1374" s="210"/>
      <c r="K1374" s="210"/>
    </row>
    <row r="1375" spans="1:11" s="213" customFormat="1">
      <c r="A1375" s="255"/>
      <c r="B1375" s="254"/>
      <c r="C1375" s="251"/>
      <c r="D1375" s="210"/>
      <c r="E1375" s="210"/>
      <c r="J1375" s="210"/>
      <c r="K1375" s="210"/>
    </row>
    <row r="1376" spans="1:11" s="213" customFormat="1">
      <c r="A1376" s="255"/>
      <c r="B1376" s="254"/>
      <c r="C1376" s="251"/>
      <c r="D1376" s="210"/>
      <c r="E1376" s="210"/>
      <c r="J1376" s="210"/>
      <c r="K1376" s="210"/>
    </row>
    <row r="1377" spans="1:11" s="213" customFormat="1">
      <c r="A1377" s="255"/>
      <c r="B1377" s="254"/>
      <c r="C1377" s="251"/>
      <c r="D1377" s="210"/>
      <c r="E1377" s="210"/>
      <c r="J1377" s="210"/>
      <c r="K1377" s="210"/>
    </row>
    <row r="1378" spans="1:11" s="213" customFormat="1">
      <c r="A1378" s="255"/>
      <c r="B1378" s="254"/>
      <c r="C1378" s="251"/>
      <c r="D1378" s="210"/>
      <c r="E1378" s="210"/>
      <c r="J1378" s="210"/>
      <c r="K1378" s="210"/>
    </row>
    <row r="1379" spans="1:11" s="213" customFormat="1">
      <c r="A1379" s="255"/>
      <c r="B1379" s="254"/>
      <c r="C1379" s="251"/>
      <c r="D1379" s="210"/>
      <c r="E1379" s="210"/>
      <c r="J1379" s="210"/>
      <c r="K1379" s="210"/>
    </row>
    <row r="1380" spans="1:11" s="213" customFormat="1">
      <c r="A1380" s="255"/>
      <c r="B1380" s="254"/>
      <c r="C1380" s="251"/>
      <c r="D1380" s="210"/>
      <c r="E1380" s="210"/>
      <c r="J1380" s="210"/>
      <c r="K1380" s="210"/>
    </row>
    <row r="1381" spans="1:11" s="213" customFormat="1">
      <c r="A1381" s="255"/>
      <c r="B1381" s="254"/>
      <c r="C1381" s="251"/>
      <c r="D1381" s="210"/>
      <c r="E1381" s="210"/>
      <c r="J1381" s="210"/>
      <c r="K1381" s="210"/>
    </row>
    <row r="1382" spans="1:11" s="213" customFormat="1">
      <c r="A1382" s="255"/>
      <c r="B1382" s="254"/>
      <c r="C1382" s="251"/>
      <c r="D1382" s="210"/>
      <c r="E1382" s="210"/>
      <c r="J1382" s="210"/>
      <c r="K1382" s="210"/>
    </row>
    <row r="1383" spans="1:11" s="213" customFormat="1">
      <c r="A1383" s="255"/>
      <c r="B1383" s="254"/>
      <c r="C1383" s="251"/>
      <c r="D1383" s="210"/>
      <c r="E1383" s="210"/>
      <c r="J1383" s="210"/>
      <c r="K1383" s="210"/>
    </row>
    <row r="1384" spans="1:11" s="213" customFormat="1">
      <c r="A1384" s="255"/>
      <c r="B1384" s="254"/>
      <c r="C1384" s="251"/>
      <c r="D1384" s="210"/>
      <c r="E1384" s="210"/>
      <c r="J1384" s="210"/>
      <c r="K1384" s="210"/>
    </row>
    <row r="1385" spans="1:11" s="213" customFormat="1">
      <c r="A1385" s="255"/>
      <c r="B1385" s="254"/>
      <c r="C1385" s="251"/>
      <c r="D1385" s="210"/>
      <c r="E1385" s="210"/>
      <c r="J1385" s="210"/>
      <c r="K1385" s="210"/>
    </row>
    <row r="1386" spans="1:11" s="213" customFormat="1">
      <c r="A1386" s="255"/>
      <c r="B1386" s="254"/>
      <c r="C1386" s="251"/>
      <c r="D1386" s="210"/>
      <c r="E1386" s="210"/>
      <c r="J1386" s="210"/>
      <c r="K1386" s="210"/>
    </row>
    <row r="1387" spans="1:11" s="213" customFormat="1">
      <c r="A1387" s="255"/>
      <c r="B1387" s="254"/>
      <c r="C1387" s="251"/>
      <c r="D1387" s="210"/>
      <c r="E1387" s="210"/>
      <c r="J1387" s="210"/>
      <c r="K1387" s="210"/>
    </row>
    <row r="1388" spans="1:11" s="213" customFormat="1">
      <c r="A1388" s="255"/>
      <c r="B1388" s="254"/>
      <c r="C1388" s="251"/>
      <c r="D1388" s="210"/>
      <c r="E1388" s="210"/>
      <c r="J1388" s="210"/>
      <c r="K1388" s="210"/>
    </row>
    <row r="1389" spans="1:11" s="213" customFormat="1">
      <c r="A1389" s="255"/>
      <c r="B1389" s="254"/>
      <c r="C1389" s="251"/>
      <c r="D1389" s="210"/>
      <c r="E1389" s="210"/>
      <c r="J1389" s="210"/>
      <c r="K1389" s="210"/>
    </row>
    <row r="1390" spans="1:11" s="213" customFormat="1">
      <c r="A1390" s="255"/>
      <c r="B1390" s="254"/>
      <c r="C1390" s="251"/>
      <c r="D1390" s="210"/>
      <c r="E1390" s="210"/>
      <c r="J1390" s="210"/>
      <c r="K1390" s="210"/>
    </row>
    <row r="1391" spans="1:11" s="213" customFormat="1">
      <c r="A1391" s="255"/>
      <c r="B1391" s="254"/>
      <c r="C1391" s="251"/>
      <c r="D1391" s="210"/>
      <c r="E1391" s="210"/>
      <c r="J1391" s="210"/>
      <c r="K1391" s="210"/>
    </row>
    <row r="1392" spans="1:11" s="213" customFormat="1">
      <c r="A1392" s="255"/>
      <c r="B1392" s="254"/>
      <c r="C1392" s="251"/>
      <c r="D1392" s="210"/>
      <c r="E1392" s="210"/>
      <c r="J1392" s="210"/>
      <c r="K1392" s="210"/>
    </row>
    <row r="1393" spans="1:11" s="213" customFormat="1">
      <c r="A1393" s="255"/>
      <c r="B1393" s="254"/>
      <c r="C1393" s="251"/>
      <c r="D1393" s="210"/>
      <c r="E1393" s="210"/>
      <c r="J1393" s="210"/>
      <c r="K1393" s="210"/>
    </row>
    <row r="1394" spans="1:11" s="213" customFormat="1" ht="12.75" customHeight="1">
      <c r="A1394" s="255"/>
      <c r="B1394" s="254"/>
      <c r="C1394" s="251"/>
      <c r="D1394" s="210"/>
      <c r="E1394" s="210"/>
      <c r="J1394" s="210"/>
      <c r="K1394" s="210"/>
    </row>
    <row r="1395" spans="1:11" s="213" customFormat="1" ht="12.75" customHeight="1">
      <c r="A1395" s="255"/>
      <c r="B1395" s="254"/>
      <c r="C1395" s="251"/>
      <c r="D1395" s="210"/>
      <c r="E1395" s="210"/>
      <c r="J1395" s="210"/>
      <c r="K1395" s="210"/>
    </row>
    <row r="1396" spans="1:11" s="213" customFormat="1" ht="12.75" customHeight="1">
      <c r="A1396" s="255"/>
      <c r="B1396" s="254"/>
      <c r="C1396" s="251"/>
      <c r="D1396" s="210"/>
      <c r="E1396" s="210"/>
      <c r="J1396" s="210"/>
      <c r="K1396" s="210"/>
    </row>
    <row r="1397" spans="1:11" s="213" customFormat="1" ht="12.75" customHeight="1">
      <c r="A1397" s="255"/>
      <c r="B1397" s="254"/>
      <c r="C1397" s="251"/>
      <c r="D1397" s="210"/>
      <c r="E1397" s="210"/>
      <c r="J1397" s="210"/>
      <c r="K1397" s="210"/>
    </row>
    <row r="1398" spans="1:11" s="213" customFormat="1" ht="12.75" customHeight="1">
      <c r="A1398" s="255"/>
      <c r="B1398" s="254"/>
      <c r="C1398" s="251"/>
      <c r="D1398" s="210"/>
      <c r="E1398" s="210"/>
      <c r="J1398" s="210"/>
      <c r="K1398" s="210"/>
    </row>
    <row r="1399" spans="1:11" s="213" customFormat="1" ht="12.75" customHeight="1">
      <c r="A1399" s="255"/>
      <c r="B1399" s="254"/>
      <c r="C1399" s="251"/>
      <c r="D1399" s="210"/>
      <c r="E1399" s="210"/>
      <c r="J1399" s="210"/>
      <c r="K1399" s="210"/>
    </row>
    <row r="1400" spans="1:11" s="213" customFormat="1" ht="12.75" customHeight="1">
      <c r="A1400" s="255"/>
      <c r="B1400" s="254"/>
      <c r="C1400" s="251"/>
      <c r="D1400" s="210"/>
      <c r="E1400" s="210"/>
      <c r="J1400" s="210"/>
      <c r="K1400" s="210"/>
    </row>
    <row r="1401" spans="1:11" s="213" customFormat="1" ht="12.75" customHeight="1">
      <c r="A1401" s="255"/>
      <c r="B1401" s="254"/>
      <c r="C1401" s="251"/>
      <c r="D1401" s="210"/>
      <c r="E1401" s="210"/>
      <c r="J1401" s="210"/>
      <c r="K1401" s="210"/>
    </row>
    <row r="1402" spans="1:11" s="213" customFormat="1" ht="12.75" customHeight="1">
      <c r="A1402" s="255"/>
      <c r="B1402" s="254"/>
      <c r="C1402" s="251"/>
      <c r="D1402" s="210"/>
      <c r="E1402" s="210"/>
      <c r="J1402" s="210"/>
      <c r="K1402" s="210"/>
    </row>
    <row r="1403" spans="1:11" s="213" customFormat="1">
      <c r="A1403" s="255"/>
      <c r="B1403" s="254"/>
      <c r="C1403" s="251"/>
      <c r="D1403" s="210"/>
      <c r="E1403" s="210"/>
      <c r="J1403" s="210"/>
      <c r="K1403" s="210"/>
    </row>
    <row r="1404" spans="1:11" s="213" customFormat="1">
      <c r="A1404" s="255"/>
      <c r="B1404" s="254"/>
      <c r="C1404" s="251"/>
      <c r="D1404" s="210"/>
      <c r="E1404" s="210"/>
      <c r="J1404" s="210"/>
      <c r="K1404" s="210"/>
    </row>
    <row r="1405" spans="1:11" s="213" customFormat="1">
      <c r="A1405" s="255"/>
      <c r="B1405" s="254"/>
      <c r="C1405" s="251"/>
      <c r="D1405" s="210"/>
      <c r="E1405" s="210"/>
      <c r="J1405" s="210"/>
      <c r="K1405" s="210"/>
    </row>
    <row r="1406" spans="1:11" s="213" customFormat="1">
      <c r="A1406" s="255"/>
      <c r="B1406" s="254"/>
      <c r="C1406" s="251"/>
      <c r="D1406" s="210"/>
      <c r="E1406" s="210"/>
      <c r="J1406" s="210"/>
      <c r="K1406" s="210"/>
    </row>
    <row r="1407" spans="1:11" s="213" customFormat="1">
      <c r="A1407" s="255"/>
      <c r="B1407" s="254"/>
      <c r="C1407" s="251"/>
      <c r="D1407" s="210"/>
      <c r="E1407" s="210"/>
      <c r="J1407" s="210"/>
      <c r="K1407" s="210"/>
    </row>
    <row r="1408" spans="1:11" s="213" customFormat="1">
      <c r="A1408" s="255"/>
      <c r="B1408" s="254"/>
      <c r="C1408" s="251"/>
      <c r="D1408" s="210"/>
      <c r="E1408" s="210"/>
      <c r="J1408" s="210"/>
      <c r="K1408" s="210"/>
    </row>
    <row r="1409" spans="1:11" s="213" customFormat="1">
      <c r="A1409" s="255"/>
      <c r="B1409" s="254"/>
      <c r="C1409" s="251"/>
      <c r="D1409" s="210"/>
      <c r="E1409" s="210"/>
      <c r="J1409" s="210"/>
      <c r="K1409" s="210"/>
    </row>
    <row r="1410" spans="1:11" s="213" customFormat="1">
      <c r="A1410" s="255"/>
      <c r="B1410" s="254"/>
      <c r="C1410" s="251"/>
      <c r="D1410" s="210"/>
      <c r="E1410" s="210"/>
      <c r="J1410" s="210"/>
      <c r="K1410" s="210"/>
    </row>
    <row r="1411" spans="1:11" s="213" customFormat="1">
      <c r="A1411" s="255"/>
      <c r="B1411" s="254"/>
      <c r="C1411" s="251"/>
      <c r="D1411" s="210"/>
      <c r="E1411" s="210"/>
      <c r="J1411" s="210"/>
      <c r="K1411" s="210"/>
    </row>
    <row r="1412" spans="1:11" s="213" customFormat="1">
      <c r="A1412" s="255"/>
      <c r="B1412" s="254"/>
      <c r="C1412" s="251"/>
      <c r="D1412" s="210"/>
      <c r="E1412" s="210"/>
      <c r="J1412" s="210"/>
      <c r="K1412" s="210"/>
    </row>
    <row r="1413" spans="1:11" s="213" customFormat="1">
      <c r="A1413" s="255"/>
      <c r="B1413" s="254"/>
      <c r="C1413" s="251"/>
      <c r="D1413" s="210"/>
      <c r="E1413" s="210"/>
      <c r="J1413" s="210"/>
      <c r="K1413" s="210"/>
    </row>
    <row r="1414" spans="1:11" s="213" customFormat="1">
      <c r="A1414" s="255"/>
      <c r="B1414" s="254"/>
      <c r="C1414" s="251"/>
      <c r="D1414" s="210"/>
      <c r="E1414" s="210"/>
      <c r="J1414" s="210"/>
      <c r="K1414" s="210"/>
    </row>
    <row r="1415" spans="1:11" s="213" customFormat="1">
      <c r="A1415" s="255"/>
      <c r="B1415" s="254"/>
      <c r="C1415" s="251"/>
      <c r="D1415" s="210"/>
      <c r="E1415" s="210"/>
      <c r="J1415" s="210"/>
      <c r="K1415" s="210"/>
    </row>
    <row r="1416" spans="1:11" s="213" customFormat="1">
      <c r="A1416" s="255"/>
      <c r="B1416" s="254"/>
      <c r="C1416" s="251"/>
      <c r="D1416" s="210"/>
      <c r="E1416" s="210"/>
      <c r="J1416" s="210"/>
      <c r="K1416" s="210"/>
    </row>
    <row r="1417" spans="1:11" s="213" customFormat="1">
      <c r="A1417" s="255"/>
      <c r="B1417" s="254"/>
      <c r="C1417" s="251"/>
      <c r="D1417" s="210"/>
      <c r="E1417" s="210"/>
      <c r="J1417" s="210"/>
      <c r="K1417" s="210"/>
    </row>
    <row r="1418" spans="1:11" s="213" customFormat="1">
      <c r="A1418" s="255"/>
      <c r="B1418" s="254"/>
      <c r="C1418" s="251"/>
      <c r="D1418" s="210"/>
      <c r="E1418" s="210"/>
      <c r="J1418" s="210"/>
      <c r="K1418" s="210"/>
    </row>
    <row r="1419" spans="1:11" s="213" customFormat="1">
      <c r="A1419" s="255"/>
      <c r="B1419" s="254"/>
      <c r="C1419" s="251"/>
      <c r="D1419" s="210"/>
      <c r="E1419" s="210"/>
      <c r="J1419" s="210"/>
      <c r="K1419" s="210"/>
    </row>
    <row r="1420" spans="1:11" s="213" customFormat="1">
      <c r="A1420" s="255"/>
      <c r="B1420" s="254"/>
      <c r="C1420" s="251"/>
      <c r="D1420" s="210"/>
      <c r="E1420" s="210"/>
      <c r="J1420" s="210"/>
      <c r="K1420" s="210"/>
    </row>
    <row r="1421" spans="1:11" s="213" customFormat="1">
      <c r="A1421" s="255"/>
      <c r="B1421" s="254"/>
      <c r="C1421" s="251"/>
      <c r="D1421" s="210"/>
      <c r="E1421" s="210"/>
      <c r="J1421" s="210"/>
      <c r="K1421" s="210"/>
    </row>
    <row r="1422" spans="1:11" s="213" customFormat="1">
      <c r="A1422" s="255"/>
      <c r="B1422" s="254"/>
      <c r="C1422" s="251"/>
      <c r="D1422" s="210"/>
      <c r="E1422" s="210"/>
      <c r="J1422" s="210"/>
      <c r="K1422" s="210"/>
    </row>
    <row r="1423" spans="1:11" s="213" customFormat="1">
      <c r="A1423" s="255"/>
      <c r="B1423" s="254"/>
      <c r="C1423" s="251"/>
      <c r="D1423" s="210"/>
      <c r="E1423" s="210"/>
      <c r="J1423" s="210"/>
      <c r="K1423" s="210"/>
    </row>
    <row r="1424" spans="1:11" s="213" customFormat="1">
      <c r="A1424" s="255"/>
      <c r="B1424" s="254"/>
      <c r="C1424" s="251"/>
      <c r="D1424" s="210"/>
      <c r="E1424" s="210"/>
      <c r="J1424" s="210"/>
      <c r="K1424" s="210"/>
    </row>
    <row r="1425" spans="1:11" s="213" customFormat="1">
      <c r="A1425" s="255"/>
      <c r="B1425" s="254"/>
      <c r="C1425" s="251"/>
      <c r="D1425" s="210"/>
      <c r="E1425" s="210"/>
      <c r="J1425" s="210"/>
      <c r="K1425" s="210"/>
    </row>
    <row r="1426" spans="1:11" s="213" customFormat="1">
      <c r="A1426" s="255"/>
      <c r="B1426" s="254"/>
      <c r="C1426" s="251"/>
      <c r="D1426" s="210"/>
      <c r="E1426" s="210"/>
      <c r="J1426" s="210"/>
      <c r="K1426" s="210"/>
    </row>
    <row r="1427" spans="1:11" s="213" customFormat="1">
      <c r="A1427" s="255"/>
      <c r="B1427" s="254"/>
      <c r="C1427" s="251"/>
      <c r="D1427" s="210"/>
      <c r="E1427" s="210"/>
      <c r="J1427" s="210"/>
      <c r="K1427" s="210"/>
    </row>
    <row r="1428" spans="1:11" s="213" customFormat="1">
      <c r="A1428" s="255"/>
      <c r="B1428" s="254"/>
      <c r="C1428" s="251"/>
      <c r="D1428" s="210"/>
      <c r="E1428" s="210"/>
      <c r="J1428" s="210"/>
      <c r="K1428" s="210"/>
    </row>
    <row r="1429" spans="1:11" s="213" customFormat="1">
      <c r="A1429" s="255"/>
      <c r="B1429" s="254"/>
      <c r="C1429" s="251"/>
      <c r="D1429" s="210"/>
      <c r="E1429" s="210"/>
      <c r="J1429" s="210"/>
      <c r="K1429" s="210"/>
    </row>
    <row r="1430" spans="1:11" s="213" customFormat="1">
      <c r="A1430" s="255"/>
      <c r="B1430" s="254"/>
      <c r="C1430" s="251"/>
      <c r="D1430" s="210"/>
      <c r="E1430" s="210"/>
      <c r="J1430" s="210"/>
      <c r="K1430" s="210"/>
    </row>
    <row r="1431" spans="1:11" s="213" customFormat="1">
      <c r="A1431" s="255"/>
      <c r="B1431" s="254"/>
      <c r="C1431" s="251"/>
      <c r="D1431" s="210"/>
      <c r="E1431" s="210"/>
      <c r="J1431" s="210"/>
      <c r="K1431" s="210"/>
    </row>
    <row r="1432" spans="1:11" s="213" customFormat="1">
      <c r="A1432" s="255"/>
      <c r="B1432" s="254"/>
      <c r="C1432" s="251"/>
      <c r="D1432" s="210"/>
      <c r="E1432" s="210"/>
      <c r="J1432" s="210"/>
      <c r="K1432" s="210"/>
    </row>
    <row r="1433" spans="1:11" s="213" customFormat="1">
      <c r="A1433" s="255"/>
      <c r="B1433" s="254"/>
      <c r="C1433" s="251"/>
      <c r="D1433" s="210"/>
      <c r="E1433" s="210"/>
      <c r="J1433" s="210"/>
      <c r="K1433" s="210"/>
    </row>
    <row r="1434" spans="1:11" s="213" customFormat="1">
      <c r="A1434" s="255"/>
      <c r="B1434" s="254"/>
      <c r="C1434" s="251"/>
      <c r="D1434" s="210"/>
      <c r="E1434" s="210"/>
      <c r="J1434" s="210"/>
      <c r="K1434" s="210"/>
    </row>
    <row r="1435" spans="1:11" s="213" customFormat="1">
      <c r="A1435" s="255"/>
      <c r="B1435" s="254"/>
      <c r="C1435" s="251"/>
      <c r="D1435" s="210"/>
      <c r="E1435" s="210"/>
      <c r="J1435" s="210"/>
      <c r="K1435" s="210"/>
    </row>
    <row r="1436" spans="1:11" s="213" customFormat="1">
      <c r="A1436" s="255"/>
      <c r="B1436" s="254"/>
      <c r="C1436" s="251"/>
      <c r="D1436" s="210"/>
      <c r="E1436" s="210"/>
      <c r="J1436" s="210"/>
      <c r="K1436" s="210"/>
    </row>
    <row r="1437" spans="1:11" s="213" customFormat="1">
      <c r="A1437" s="255"/>
      <c r="B1437" s="254"/>
      <c r="C1437" s="251"/>
      <c r="D1437" s="210"/>
      <c r="E1437" s="210"/>
      <c r="J1437" s="210"/>
      <c r="K1437" s="210"/>
    </row>
    <row r="1438" spans="1:11" s="213" customFormat="1">
      <c r="A1438" s="255"/>
      <c r="B1438" s="254"/>
      <c r="C1438" s="251"/>
      <c r="D1438" s="210"/>
      <c r="E1438" s="210"/>
      <c r="J1438" s="210"/>
      <c r="K1438" s="210"/>
    </row>
    <row r="1439" spans="1:11" s="213" customFormat="1">
      <c r="A1439" s="255"/>
      <c r="B1439" s="254"/>
      <c r="C1439" s="251"/>
      <c r="D1439" s="210"/>
      <c r="E1439" s="210"/>
      <c r="J1439" s="210"/>
      <c r="K1439" s="210"/>
    </row>
    <row r="1440" spans="1:11" s="213" customFormat="1">
      <c r="A1440" s="255"/>
      <c r="B1440" s="254"/>
      <c r="C1440" s="251"/>
      <c r="D1440" s="210"/>
      <c r="E1440" s="210"/>
      <c r="J1440" s="210"/>
      <c r="K1440" s="210"/>
    </row>
    <row r="1441" spans="1:11" s="213" customFormat="1">
      <c r="A1441" s="255"/>
      <c r="B1441" s="254"/>
      <c r="C1441" s="251"/>
      <c r="D1441" s="210"/>
      <c r="E1441" s="210"/>
      <c r="J1441" s="210"/>
      <c r="K1441" s="210"/>
    </row>
    <row r="1442" spans="1:11" s="213" customFormat="1">
      <c r="A1442" s="255"/>
      <c r="B1442" s="254"/>
      <c r="C1442" s="251"/>
      <c r="D1442" s="210"/>
      <c r="E1442" s="210"/>
      <c r="J1442" s="210"/>
      <c r="K1442" s="210"/>
    </row>
    <row r="1443" spans="1:11" s="213" customFormat="1">
      <c r="A1443" s="255"/>
      <c r="B1443" s="254"/>
      <c r="C1443" s="251"/>
      <c r="D1443" s="210"/>
      <c r="E1443" s="210"/>
      <c r="J1443" s="210"/>
      <c r="K1443" s="210"/>
    </row>
    <row r="1444" spans="1:11" s="213" customFormat="1">
      <c r="A1444" s="255"/>
      <c r="B1444" s="254"/>
      <c r="C1444" s="251"/>
      <c r="D1444" s="210"/>
      <c r="E1444" s="210"/>
      <c r="J1444" s="210"/>
      <c r="K1444" s="210"/>
    </row>
    <row r="1445" spans="1:11" s="213" customFormat="1">
      <c r="A1445" s="255"/>
      <c r="B1445" s="254"/>
      <c r="C1445" s="251"/>
      <c r="D1445" s="210"/>
      <c r="E1445" s="210"/>
      <c r="J1445" s="210"/>
      <c r="K1445" s="210"/>
    </row>
    <row r="1446" spans="1:11" s="213" customFormat="1">
      <c r="A1446" s="255"/>
      <c r="B1446" s="254"/>
      <c r="C1446" s="251"/>
      <c r="D1446" s="210"/>
      <c r="E1446" s="210"/>
      <c r="J1446" s="210"/>
      <c r="K1446" s="210"/>
    </row>
    <row r="1447" spans="1:11" s="213" customFormat="1">
      <c r="A1447" s="255"/>
      <c r="B1447" s="254"/>
      <c r="C1447" s="251"/>
      <c r="D1447" s="210"/>
      <c r="E1447" s="210"/>
      <c r="J1447" s="210"/>
      <c r="K1447" s="210"/>
    </row>
    <row r="1448" spans="1:11" s="213" customFormat="1">
      <c r="A1448" s="255"/>
      <c r="B1448" s="254"/>
      <c r="C1448" s="251"/>
      <c r="D1448" s="210"/>
      <c r="E1448" s="210"/>
      <c r="J1448" s="210"/>
      <c r="K1448" s="210"/>
    </row>
    <row r="1449" spans="1:11" s="213" customFormat="1" ht="12.75" customHeight="1">
      <c r="A1449" s="255"/>
      <c r="B1449" s="254"/>
      <c r="C1449" s="251"/>
      <c r="D1449" s="210"/>
      <c r="E1449" s="210"/>
      <c r="J1449" s="210"/>
      <c r="K1449" s="210"/>
    </row>
    <row r="1450" spans="1:11" s="213" customFormat="1" ht="12.75" customHeight="1">
      <c r="A1450" s="255"/>
      <c r="B1450" s="254"/>
      <c r="C1450" s="251"/>
      <c r="D1450" s="210"/>
      <c r="E1450" s="210"/>
      <c r="J1450" s="210"/>
      <c r="K1450" s="210"/>
    </row>
    <row r="1451" spans="1:11" s="213" customFormat="1" ht="12.75" customHeight="1">
      <c r="A1451" s="255"/>
      <c r="B1451" s="254"/>
      <c r="C1451" s="251"/>
      <c r="D1451" s="210"/>
      <c r="E1451" s="210"/>
      <c r="J1451" s="210"/>
      <c r="K1451" s="210"/>
    </row>
    <row r="1452" spans="1:11" s="213" customFormat="1" ht="12.75" customHeight="1">
      <c r="A1452" s="255"/>
      <c r="B1452" s="254"/>
      <c r="C1452" s="251"/>
      <c r="D1452" s="210"/>
      <c r="E1452" s="210"/>
      <c r="J1452" s="210"/>
      <c r="K1452" s="210"/>
    </row>
    <row r="1453" spans="1:11" s="213" customFormat="1" ht="12.75" customHeight="1">
      <c r="A1453" s="255"/>
      <c r="B1453" s="254"/>
      <c r="C1453" s="251"/>
      <c r="D1453" s="210"/>
      <c r="E1453" s="210"/>
      <c r="J1453" s="210"/>
      <c r="K1453" s="210"/>
    </row>
    <row r="1454" spans="1:11" s="213" customFormat="1" ht="12.75" customHeight="1">
      <c r="A1454" s="255"/>
      <c r="B1454" s="254"/>
      <c r="C1454" s="251"/>
      <c r="D1454" s="210"/>
      <c r="E1454" s="210"/>
      <c r="J1454" s="210"/>
      <c r="K1454" s="210"/>
    </row>
    <row r="1455" spans="1:11" s="213" customFormat="1" ht="12.75" customHeight="1">
      <c r="A1455" s="255"/>
      <c r="B1455" s="254"/>
      <c r="C1455" s="251"/>
      <c r="D1455" s="210"/>
      <c r="E1455" s="210"/>
      <c r="J1455" s="210"/>
      <c r="K1455" s="210"/>
    </row>
    <row r="1456" spans="1:11" s="213" customFormat="1" ht="12.75" customHeight="1">
      <c r="A1456" s="255"/>
      <c r="B1456" s="254"/>
      <c r="C1456" s="251"/>
      <c r="D1456" s="210"/>
      <c r="E1456" s="210"/>
      <c r="J1456" s="210"/>
      <c r="K1456" s="210"/>
    </row>
    <row r="1457" spans="1:11" s="213" customFormat="1">
      <c r="A1457" s="255"/>
      <c r="B1457" s="254"/>
      <c r="C1457" s="251"/>
      <c r="D1457" s="210"/>
      <c r="E1457" s="210"/>
      <c r="J1457" s="210"/>
      <c r="K1457" s="210"/>
    </row>
    <row r="1458" spans="1:11" s="213" customFormat="1">
      <c r="A1458" s="255"/>
      <c r="B1458" s="254"/>
      <c r="C1458" s="251"/>
      <c r="D1458" s="210"/>
      <c r="E1458" s="210"/>
      <c r="J1458" s="210"/>
      <c r="K1458" s="210"/>
    </row>
    <row r="1459" spans="1:11" s="213" customFormat="1">
      <c r="A1459" s="255"/>
      <c r="B1459" s="254"/>
      <c r="C1459" s="251"/>
      <c r="D1459" s="210"/>
      <c r="E1459" s="210"/>
      <c r="J1459" s="210"/>
      <c r="K1459" s="210"/>
    </row>
    <row r="1460" spans="1:11" s="213" customFormat="1">
      <c r="A1460" s="255"/>
      <c r="B1460" s="254"/>
      <c r="C1460" s="251"/>
      <c r="D1460" s="210"/>
      <c r="E1460" s="210"/>
      <c r="J1460" s="210"/>
      <c r="K1460" s="210"/>
    </row>
    <row r="1461" spans="1:11" s="213" customFormat="1">
      <c r="A1461" s="255"/>
      <c r="B1461" s="254"/>
      <c r="C1461" s="251"/>
      <c r="D1461" s="210"/>
      <c r="E1461" s="210"/>
      <c r="J1461" s="210"/>
      <c r="K1461" s="210"/>
    </row>
    <row r="1462" spans="1:11" s="213" customFormat="1">
      <c r="A1462" s="255"/>
      <c r="B1462" s="254"/>
      <c r="C1462" s="251"/>
      <c r="D1462" s="210"/>
      <c r="E1462" s="210"/>
      <c r="J1462" s="210"/>
      <c r="K1462" s="210"/>
    </row>
    <row r="1463" spans="1:11" s="213" customFormat="1">
      <c r="A1463" s="255"/>
      <c r="B1463" s="254"/>
      <c r="C1463" s="251"/>
      <c r="D1463" s="210"/>
      <c r="E1463" s="210"/>
      <c r="J1463" s="210"/>
      <c r="K1463" s="210"/>
    </row>
    <row r="1464" spans="1:11" s="213" customFormat="1">
      <c r="A1464" s="255"/>
      <c r="B1464" s="254"/>
      <c r="C1464" s="251"/>
      <c r="D1464" s="210"/>
      <c r="E1464" s="210"/>
      <c r="J1464" s="210"/>
      <c r="K1464" s="210"/>
    </row>
    <row r="1465" spans="1:11" s="213" customFormat="1">
      <c r="A1465" s="255"/>
      <c r="B1465" s="254"/>
      <c r="C1465" s="251"/>
      <c r="D1465" s="210"/>
      <c r="E1465" s="210"/>
      <c r="J1465" s="210"/>
      <c r="K1465" s="210"/>
    </row>
    <row r="1466" spans="1:11" s="213" customFormat="1">
      <c r="A1466" s="255"/>
      <c r="B1466" s="254"/>
      <c r="C1466" s="251"/>
      <c r="D1466" s="210"/>
      <c r="E1466" s="210"/>
      <c r="J1466" s="210"/>
      <c r="K1466" s="210"/>
    </row>
    <row r="1467" spans="1:11" s="213" customFormat="1">
      <c r="A1467" s="255"/>
      <c r="B1467" s="254"/>
      <c r="C1467" s="251"/>
      <c r="D1467" s="210"/>
      <c r="E1467" s="210"/>
      <c r="J1467" s="210"/>
      <c r="K1467" s="210"/>
    </row>
    <row r="1468" spans="1:11" s="213" customFormat="1">
      <c r="A1468" s="255"/>
      <c r="B1468" s="254"/>
      <c r="C1468" s="251"/>
      <c r="D1468" s="210"/>
      <c r="E1468" s="210"/>
      <c r="J1468" s="210"/>
      <c r="K1468" s="210"/>
    </row>
    <row r="1469" spans="1:11" s="213" customFormat="1">
      <c r="A1469" s="255"/>
      <c r="B1469" s="254"/>
      <c r="C1469" s="251"/>
      <c r="D1469" s="210"/>
      <c r="E1469" s="210"/>
      <c r="J1469" s="210"/>
      <c r="K1469" s="210"/>
    </row>
    <row r="1470" spans="1:11" s="213" customFormat="1">
      <c r="A1470" s="255"/>
      <c r="B1470" s="254"/>
      <c r="C1470" s="251"/>
      <c r="D1470" s="210"/>
      <c r="E1470" s="210"/>
      <c r="J1470" s="210"/>
      <c r="K1470" s="210"/>
    </row>
    <row r="1471" spans="1:11" s="213" customFormat="1">
      <c r="A1471" s="255"/>
      <c r="B1471" s="254"/>
      <c r="C1471" s="251"/>
      <c r="D1471" s="210"/>
      <c r="E1471" s="210"/>
      <c r="J1471" s="210"/>
      <c r="K1471" s="210"/>
    </row>
    <row r="1472" spans="1:11" s="213" customFormat="1">
      <c r="A1472" s="255"/>
      <c r="B1472" s="254"/>
      <c r="C1472" s="251"/>
      <c r="D1472" s="210"/>
      <c r="E1472" s="210"/>
      <c r="J1472" s="210"/>
      <c r="K1472" s="210"/>
    </row>
    <row r="1473" spans="1:11" s="213" customFormat="1">
      <c r="A1473" s="255"/>
      <c r="B1473" s="254"/>
      <c r="C1473" s="251"/>
      <c r="D1473" s="210"/>
      <c r="E1473" s="210"/>
      <c r="J1473" s="210"/>
      <c r="K1473" s="210"/>
    </row>
    <row r="1474" spans="1:11" s="213" customFormat="1">
      <c r="A1474" s="255"/>
      <c r="B1474" s="254"/>
      <c r="C1474" s="251"/>
      <c r="D1474" s="210"/>
      <c r="E1474" s="210"/>
      <c r="J1474" s="210"/>
      <c r="K1474" s="210"/>
    </row>
    <row r="1475" spans="1:11" s="213" customFormat="1">
      <c r="A1475" s="255"/>
      <c r="B1475" s="254"/>
      <c r="C1475" s="251"/>
      <c r="D1475" s="210"/>
      <c r="E1475" s="210"/>
      <c r="J1475" s="210"/>
      <c r="K1475" s="210"/>
    </row>
    <row r="1476" spans="1:11" s="213" customFormat="1">
      <c r="A1476" s="255"/>
      <c r="B1476" s="254"/>
      <c r="C1476" s="251"/>
      <c r="D1476" s="210"/>
      <c r="E1476" s="210"/>
      <c r="J1476" s="210"/>
      <c r="K1476" s="210"/>
    </row>
    <row r="1477" spans="1:11" s="213" customFormat="1">
      <c r="A1477" s="255"/>
      <c r="B1477" s="254"/>
      <c r="C1477" s="251"/>
      <c r="D1477" s="210"/>
      <c r="E1477" s="210"/>
      <c r="J1477" s="210"/>
      <c r="K1477" s="210"/>
    </row>
    <row r="1478" spans="1:11" s="213" customFormat="1">
      <c r="A1478" s="255"/>
      <c r="B1478" s="254"/>
      <c r="C1478" s="251"/>
      <c r="D1478" s="210"/>
      <c r="E1478" s="210"/>
      <c r="J1478" s="210"/>
      <c r="K1478" s="210"/>
    </row>
    <row r="1479" spans="1:11" s="213" customFormat="1">
      <c r="A1479" s="255"/>
      <c r="B1479" s="254"/>
      <c r="C1479" s="251"/>
      <c r="D1479" s="210"/>
      <c r="E1479" s="210"/>
      <c r="J1479" s="210"/>
      <c r="K1479" s="210"/>
    </row>
    <row r="1480" spans="1:11" s="213" customFormat="1">
      <c r="A1480" s="255"/>
      <c r="B1480" s="254"/>
      <c r="C1480" s="251"/>
      <c r="D1480" s="210"/>
      <c r="E1480" s="210"/>
      <c r="J1480" s="210"/>
      <c r="K1480" s="210"/>
    </row>
    <row r="1481" spans="1:11" s="213" customFormat="1">
      <c r="A1481" s="255"/>
      <c r="B1481" s="254"/>
      <c r="C1481" s="251"/>
      <c r="D1481" s="210"/>
      <c r="E1481" s="210"/>
      <c r="J1481" s="210"/>
      <c r="K1481" s="210"/>
    </row>
    <row r="1482" spans="1:11" s="213" customFormat="1">
      <c r="A1482" s="255"/>
      <c r="B1482" s="254"/>
      <c r="C1482" s="251"/>
      <c r="D1482" s="210"/>
      <c r="E1482" s="210"/>
      <c r="J1482" s="210"/>
      <c r="K1482" s="210"/>
    </row>
    <row r="1483" spans="1:11" s="213" customFormat="1">
      <c r="A1483" s="255"/>
      <c r="B1483" s="254"/>
      <c r="C1483" s="251"/>
      <c r="D1483" s="210"/>
      <c r="E1483" s="210"/>
      <c r="J1483" s="210"/>
      <c r="K1483" s="210"/>
    </row>
    <row r="1484" spans="1:11" s="213" customFormat="1">
      <c r="A1484" s="255"/>
      <c r="B1484" s="254"/>
      <c r="C1484" s="251"/>
      <c r="D1484" s="210"/>
      <c r="E1484" s="210"/>
      <c r="J1484" s="210"/>
      <c r="K1484" s="210"/>
    </row>
    <row r="1485" spans="1:11" s="213" customFormat="1">
      <c r="A1485" s="255"/>
      <c r="B1485" s="254"/>
      <c r="C1485" s="251"/>
      <c r="D1485" s="210"/>
      <c r="E1485" s="210"/>
      <c r="J1485" s="210"/>
      <c r="K1485" s="210"/>
    </row>
    <row r="1486" spans="1:11" s="213" customFormat="1">
      <c r="A1486" s="255"/>
      <c r="B1486" s="254"/>
      <c r="C1486" s="251"/>
      <c r="D1486" s="210"/>
      <c r="E1486" s="210"/>
      <c r="J1486" s="210"/>
      <c r="K1486" s="210"/>
    </row>
    <row r="1487" spans="1:11" s="213" customFormat="1">
      <c r="A1487" s="255"/>
      <c r="B1487" s="254"/>
      <c r="C1487" s="251"/>
      <c r="D1487" s="210"/>
      <c r="E1487" s="210"/>
      <c r="J1487" s="210"/>
      <c r="K1487" s="210"/>
    </row>
    <row r="1488" spans="1:11" s="213" customFormat="1">
      <c r="A1488" s="255"/>
      <c r="B1488" s="254"/>
      <c r="C1488" s="251"/>
      <c r="D1488" s="210"/>
      <c r="E1488" s="210"/>
      <c r="J1488" s="210"/>
      <c r="K1488" s="210"/>
    </row>
    <row r="1489" spans="1:11" s="213" customFormat="1">
      <c r="A1489" s="255"/>
      <c r="B1489" s="254"/>
      <c r="C1489" s="251"/>
      <c r="D1489" s="210"/>
      <c r="E1489" s="210"/>
      <c r="J1489" s="210"/>
      <c r="K1489" s="210"/>
    </row>
    <row r="1490" spans="1:11" s="213" customFormat="1">
      <c r="A1490" s="255"/>
      <c r="B1490" s="254"/>
      <c r="C1490" s="251"/>
      <c r="D1490" s="210"/>
      <c r="E1490" s="210"/>
      <c r="J1490" s="210"/>
      <c r="K1490" s="210"/>
    </row>
    <row r="1491" spans="1:11" s="213" customFormat="1">
      <c r="A1491" s="255"/>
      <c r="B1491" s="254"/>
      <c r="C1491" s="251"/>
      <c r="D1491" s="210"/>
      <c r="E1491" s="210"/>
      <c r="J1491" s="210"/>
      <c r="K1491" s="210"/>
    </row>
    <row r="1492" spans="1:11" s="213" customFormat="1">
      <c r="A1492" s="255"/>
      <c r="B1492" s="254"/>
      <c r="C1492" s="251"/>
      <c r="D1492" s="210"/>
      <c r="E1492" s="210"/>
      <c r="J1492" s="210"/>
      <c r="K1492" s="210"/>
    </row>
    <row r="1493" spans="1:11" s="213" customFormat="1">
      <c r="A1493" s="255"/>
      <c r="B1493" s="254"/>
      <c r="C1493" s="251"/>
      <c r="D1493" s="210"/>
      <c r="E1493" s="210"/>
      <c r="J1493" s="210"/>
      <c r="K1493" s="210"/>
    </row>
    <row r="1494" spans="1:11" s="213" customFormat="1">
      <c r="A1494" s="255"/>
      <c r="B1494" s="254"/>
      <c r="C1494" s="251"/>
      <c r="D1494" s="210"/>
      <c r="E1494" s="210"/>
      <c r="J1494" s="210"/>
      <c r="K1494" s="210"/>
    </row>
    <row r="1495" spans="1:11" s="213" customFormat="1">
      <c r="A1495" s="255"/>
      <c r="B1495" s="254"/>
      <c r="C1495" s="251"/>
      <c r="D1495" s="210"/>
      <c r="E1495" s="210"/>
      <c r="J1495" s="210"/>
      <c r="K1495" s="210"/>
    </row>
    <row r="1496" spans="1:11" s="213" customFormat="1">
      <c r="A1496" s="255"/>
      <c r="B1496" s="254"/>
      <c r="C1496" s="251"/>
      <c r="D1496" s="210"/>
      <c r="E1496" s="210"/>
      <c r="J1496" s="210"/>
      <c r="K1496" s="210"/>
    </row>
    <row r="1497" spans="1:11" s="213" customFormat="1">
      <c r="A1497" s="255"/>
      <c r="B1497" s="254"/>
      <c r="C1497" s="251"/>
      <c r="D1497" s="210"/>
      <c r="E1497" s="210"/>
      <c r="J1497" s="210"/>
      <c r="K1497" s="210"/>
    </row>
    <row r="1498" spans="1:11" s="213" customFormat="1">
      <c r="A1498" s="255"/>
      <c r="B1498" s="254"/>
      <c r="C1498" s="251"/>
      <c r="D1498" s="210"/>
      <c r="E1498" s="210"/>
      <c r="J1498" s="210"/>
      <c r="K1498" s="210"/>
    </row>
    <row r="1499" spans="1:11" s="213" customFormat="1">
      <c r="A1499" s="255"/>
      <c r="B1499" s="254"/>
      <c r="C1499" s="251"/>
      <c r="D1499" s="210"/>
      <c r="E1499" s="210"/>
      <c r="J1499" s="210"/>
      <c r="K1499" s="210"/>
    </row>
    <row r="1500" spans="1:11" s="213" customFormat="1">
      <c r="A1500" s="255"/>
      <c r="B1500" s="254"/>
      <c r="C1500" s="251"/>
      <c r="D1500" s="210"/>
      <c r="E1500" s="210"/>
      <c r="J1500" s="210"/>
      <c r="K1500" s="210"/>
    </row>
    <row r="1501" spans="1:11" s="213" customFormat="1">
      <c r="A1501" s="255"/>
      <c r="B1501" s="254"/>
      <c r="C1501" s="251"/>
      <c r="D1501" s="210"/>
      <c r="E1501" s="210"/>
      <c r="J1501" s="210"/>
      <c r="K1501" s="210"/>
    </row>
    <row r="1502" spans="1:11" s="213" customFormat="1">
      <c r="A1502" s="255"/>
      <c r="B1502" s="254"/>
      <c r="C1502" s="251"/>
      <c r="D1502" s="210"/>
      <c r="E1502" s="210"/>
      <c r="J1502" s="210"/>
      <c r="K1502" s="210"/>
    </row>
    <row r="1503" spans="1:11" s="213" customFormat="1">
      <c r="A1503" s="255"/>
      <c r="B1503" s="254"/>
      <c r="C1503" s="251"/>
      <c r="D1503" s="210"/>
      <c r="E1503" s="210"/>
      <c r="J1503" s="210"/>
      <c r="K1503" s="210"/>
    </row>
    <row r="1504" spans="1:11" s="213" customFormat="1" ht="12.75" customHeight="1">
      <c r="A1504" s="255"/>
      <c r="B1504" s="254"/>
      <c r="C1504" s="251"/>
      <c r="D1504" s="210"/>
      <c r="E1504" s="210"/>
      <c r="J1504" s="210"/>
      <c r="K1504" s="210"/>
    </row>
    <row r="1505" spans="1:11" s="213" customFormat="1" ht="12.75" customHeight="1">
      <c r="A1505" s="255"/>
      <c r="B1505" s="254"/>
      <c r="C1505" s="251"/>
      <c r="D1505" s="210"/>
      <c r="E1505" s="210"/>
      <c r="J1505" s="210"/>
      <c r="K1505" s="210"/>
    </row>
    <row r="1506" spans="1:11" s="213" customFormat="1" ht="12.75" customHeight="1">
      <c r="A1506" s="255"/>
      <c r="B1506" s="254"/>
      <c r="C1506" s="251"/>
      <c r="D1506" s="210"/>
      <c r="E1506" s="210"/>
      <c r="J1506" s="210"/>
      <c r="K1506" s="210"/>
    </row>
    <row r="1507" spans="1:11" s="213" customFormat="1" ht="12.75" customHeight="1">
      <c r="A1507" s="255"/>
      <c r="B1507" s="254"/>
      <c r="C1507" s="251"/>
      <c r="D1507" s="210"/>
      <c r="E1507" s="210"/>
      <c r="J1507" s="210"/>
      <c r="K1507" s="210"/>
    </row>
    <row r="1508" spans="1:11" s="213" customFormat="1" ht="12.75" customHeight="1">
      <c r="A1508" s="255"/>
      <c r="B1508" s="254"/>
      <c r="C1508" s="251"/>
      <c r="D1508" s="210"/>
      <c r="E1508" s="210"/>
      <c r="J1508" s="210"/>
      <c r="K1508" s="210"/>
    </row>
    <row r="1509" spans="1:11" s="213" customFormat="1" ht="12.75" customHeight="1">
      <c r="A1509" s="255"/>
      <c r="B1509" s="254"/>
      <c r="C1509" s="251"/>
      <c r="D1509" s="210"/>
      <c r="E1509" s="210"/>
      <c r="J1509" s="210"/>
      <c r="K1509" s="210"/>
    </row>
    <row r="1510" spans="1:11" s="213" customFormat="1" ht="12.75" customHeight="1">
      <c r="A1510" s="255"/>
      <c r="B1510" s="254"/>
      <c r="C1510" s="251"/>
      <c r="D1510" s="210"/>
      <c r="E1510" s="210"/>
      <c r="J1510" s="210"/>
      <c r="K1510" s="210"/>
    </row>
    <row r="1511" spans="1:11" s="213" customFormat="1" ht="12.75" customHeight="1">
      <c r="A1511" s="255"/>
      <c r="B1511" s="254"/>
      <c r="C1511" s="251"/>
      <c r="D1511" s="210"/>
      <c r="E1511" s="210"/>
      <c r="J1511" s="210"/>
      <c r="K1511" s="210"/>
    </row>
    <row r="1512" spans="1:11" s="213" customFormat="1" ht="12.75" customHeight="1">
      <c r="A1512" s="255"/>
      <c r="B1512" s="254"/>
      <c r="C1512" s="251"/>
      <c r="D1512" s="210"/>
      <c r="E1512" s="210"/>
      <c r="J1512" s="210"/>
      <c r="K1512" s="210"/>
    </row>
    <row r="1513" spans="1:11" s="213" customFormat="1">
      <c r="A1513" s="255"/>
      <c r="B1513" s="254"/>
      <c r="C1513" s="251"/>
      <c r="D1513" s="210"/>
      <c r="E1513" s="210"/>
      <c r="J1513" s="210"/>
      <c r="K1513" s="210"/>
    </row>
    <row r="1514" spans="1:11" s="213" customFormat="1">
      <c r="A1514" s="255"/>
      <c r="B1514" s="254"/>
      <c r="C1514" s="251"/>
      <c r="D1514" s="210"/>
      <c r="E1514" s="210"/>
      <c r="J1514" s="210"/>
      <c r="K1514" s="210"/>
    </row>
    <row r="1515" spans="1:11" s="213" customFormat="1">
      <c r="A1515" s="255"/>
      <c r="B1515" s="254"/>
      <c r="C1515" s="251"/>
      <c r="D1515" s="210"/>
      <c r="E1515" s="210"/>
      <c r="J1515" s="210"/>
      <c r="K1515" s="210"/>
    </row>
    <row r="1516" spans="1:11" s="213" customFormat="1">
      <c r="A1516" s="255"/>
      <c r="B1516" s="254"/>
      <c r="C1516" s="251"/>
      <c r="D1516" s="210"/>
      <c r="E1516" s="210"/>
      <c r="J1516" s="210"/>
      <c r="K1516" s="210"/>
    </row>
    <row r="1517" spans="1:11" s="213" customFormat="1">
      <c r="A1517" s="255"/>
      <c r="B1517" s="254"/>
      <c r="C1517" s="251"/>
      <c r="D1517" s="210"/>
      <c r="E1517" s="210"/>
      <c r="J1517" s="210"/>
      <c r="K1517" s="210"/>
    </row>
    <row r="1518" spans="1:11" s="213" customFormat="1">
      <c r="A1518" s="255"/>
      <c r="B1518" s="254"/>
      <c r="C1518" s="251"/>
      <c r="D1518" s="210"/>
      <c r="E1518" s="210"/>
      <c r="J1518" s="210"/>
      <c r="K1518" s="210"/>
    </row>
    <row r="1519" spans="1:11" s="213" customFormat="1">
      <c r="A1519" s="255"/>
      <c r="B1519" s="254"/>
      <c r="C1519" s="251"/>
      <c r="D1519" s="210"/>
      <c r="E1519" s="210"/>
      <c r="J1519" s="210"/>
      <c r="K1519" s="210"/>
    </row>
    <row r="1520" spans="1:11" s="213" customFormat="1">
      <c r="A1520" s="255"/>
      <c r="B1520" s="254"/>
      <c r="C1520" s="251"/>
      <c r="D1520" s="210"/>
      <c r="E1520" s="210"/>
      <c r="J1520" s="210"/>
      <c r="K1520" s="210"/>
    </row>
    <row r="1521" spans="1:11" s="213" customFormat="1">
      <c r="A1521" s="255"/>
      <c r="B1521" s="254"/>
      <c r="C1521" s="251"/>
      <c r="D1521" s="210"/>
      <c r="E1521" s="210"/>
      <c r="J1521" s="210"/>
      <c r="K1521" s="210"/>
    </row>
    <row r="1522" spans="1:11" s="213" customFormat="1">
      <c r="A1522" s="255"/>
      <c r="B1522" s="254"/>
      <c r="C1522" s="251"/>
      <c r="D1522" s="210"/>
      <c r="E1522" s="210"/>
      <c r="J1522" s="210"/>
      <c r="K1522" s="210"/>
    </row>
    <row r="1523" spans="1:11" s="213" customFormat="1">
      <c r="A1523" s="255"/>
      <c r="B1523" s="254"/>
      <c r="C1523" s="251"/>
      <c r="D1523" s="210"/>
      <c r="E1523" s="210"/>
      <c r="J1523" s="210"/>
      <c r="K1523" s="210"/>
    </row>
    <row r="1524" spans="1:11" s="213" customFormat="1">
      <c r="A1524" s="255"/>
      <c r="B1524" s="254"/>
      <c r="C1524" s="251"/>
      <c r="D1524" s="210"/>
      <c r="E1524" s="210"/>
      <c r="J1524" s="210"/>
      <c r="K1524" s="210"/>
    </row>
    <row r="1525" spans="1:11" s="213" customFormat="1">
      <c r="A1525" s="255"/>
      <c r="B1525" s="254"/>
      <c r="C1525" s="251"/>
      <c r="D1525" s="210"/>
      <c r="E1525" s="210"/>
      <c r="J1525" s="210"/>
      <c r="K1525" s="210"/>
    </row>
    <row r="1526" spans="1:11" s="213" customFormat="1">
      <c r="A1526" s="255"/>
      <c r="B1526" s="254"/>
      <c r="C1526" s="251"/>
      <c r="D1526" s="210"/>
      <c r="E1526" s="210"/>
      <c r="J1526" s="210"/>
      <c r="K1526" s="210"/>
    </row>
    <row r="1527" spans="1:11" s="213" customFormat="1">
      <c r="A1527" s="255"/>
      <c r="B1527" s="254"/>
      <c r="C1527" s="251"/>
      <c r="D1527" s="210"/>
      <c r="E1527" s="210"/>
      <c r="J1527" s="210"/>
      <c r="K1527" s="210"/>
    </row>
    <row r="1528" spans="1:11" s="213" customFormat="1">
      <c r="A1528" s="255"/>
      <c r="B1528" s="254"/>
      <c r="C1528" s="251"/>
      <c r="D1528" s="210"/>
      <c r="E1528" s="210"/>
      <c r="J1528" s="210"/>
      <c r="K1528" s="210"/>
    </row>
    <row r="1529" spans="1:11" s="213" customFormat="1">
      <c r="A1529" s="255"/>
      <c r="B1529" s="254"/>
      <c r="C1529" s="251"/>
      <c r="D1529" s="210"/>
      <c r="E1529" s="210"/>
      <c r="J1529" s="210"/>
      <c r="K1529" s="210"/>
    </row>
    <row r="1530" spans="1:11" s="213" customFormat="1">
      <c r="A1530" s="255"/>
      <c r="B1530" s="254"/>
      <c r="C1530" s="251"/>
      <c r="D1530" s="210"/>
      <c r="E1530" s="210"/>
      <c r="J1530" s="210"/>
      <c r="K1530" s="210"/>
    </row>
    <row r="1531" spans="1:11" s="213" customFormat="1">
      <c r="A1531" s="255"/>
      <c r="B1531" s="254"/>
      <c r="C1531" s="251"/>
      <c r="D1531" s="210"/>
      <c r="E1531" s="210"/>
      <c r="J1531" s="210"/>
      <c r="K1531" s="210"/>
    </row>
    <row r="1532" spans="1:11" s="213" customFormat="1">
      <c r="A1532" s="255"/>
      <c r="B1532" s="254"/>
      <c r="C1532" s="251"/>
      <c r="D1532" s="210"/>
      <c r="E1532" s="210"/>
      <c r="J1532" s="210"/>
      <c r="K1532" s="210"/>
    </row>
    <row r="1533" spans="1:11" s="213" customFormat="1">
      <c r="A1533" s="255"/>
      <c r="B1533" s="254"/>
      <c r="C1533" s="251"/>
      <c r="D1533" s="210"/>
      <c r="E1533" s="210"/>
      <c r="J1533" s="210"/>
      <c r="K1533" s="210"/>
    </row>
    <row r="1534" spans="1:11" s="213" customFormat="1">
      <c r="A1534" s="255"/>
      <c r="B1534" s="254"/>
      <c r="C1534" s="251"/>
      <c r="D1534" s="210"/>
      <c r="E1534" s="210"/>
      <c r="J1534" s="210"/>
      <c r="K1534" s="210"/>
    </row>
    <row r="1535" spans="1:11" s="213" customFormat="1">
      <c r="A1535" s="255"/>
      <c r="B1535" s="254"/>
      <c r="C1535" s="251"/>
      <c r="D1535" s="210"/>
      <c r="E1535" s="210"/>
      <c r="J1535" s="210"/>
      <c r="K1535" s="210"/>
    </row>
    <row r="1536" spans="1:11" s="213" customFormat="1">
      <c r="A1536" s="255"/>
      <c r="B1536" s="254"/>
      <c r="C1536" s="251"/>
      <c r="D1536" s="210"/>
      <c r="E1536" s="210"/>
      <c r="J1536" s="210"/>
      <c r="K1536" s="210"/>
    </row>
    <row r="1537" spans="1:11" s="213" customFormat="1">
      <c r="A1537" s="255"/>
      <c r="B1537" s="254"/>
      <c r="C1537" s="251"/>
      <c r="D1537" s="210"/>
      <c r="E1537" s="210"/>
      <c r="J1537" s="210"/>
      <c r="K1537" s="210"/>
    </row>
    <row r="1538" spans="1:11" s="213" customFormat="1">
      <c r="A1538" s="255"/>
      <c r="B1538" s="254"/>
      <c r="C1538" s="251"/>
      <c r="D1538" s="210"/>
      <c r="E1538" s="210"/>
      <c r="J1538" s="210"/>
      <c r="K1538" s="210"/>
    </row>
    <row r="1539" spans="1:11" s="213" customFormat="1">
      <c r="A1539" s="255"/>
      <c r="B1539" s="254"/>
      <c r="C1539" s="251"/>
      <c r="D1539" s="210"/>
      <c r="E1539" s="210"/>
      <c r="J1539" s="210"/>
      <c r="K1539" s="210"/>
    </row>
    <row r="1540" spans="1:11" s="213" customFormat="1">
      <c r="A1540" s="255"/>
      <c r="B1540" s="254"/>
      <c r="C1540" s="251"/>
      <c r="D1540" s="210"/>
      <c r="E1540" s="210"/>
      <c r="J1540" s="210"/>
      <c r="K1540" s="210"/>
    </row>
    <row r="1541" spans="1:11" s="213" customFormat="1">
      <c r="A1541" s="255"/>
      <c r="B1541" s="254"/>
      <c r="C1541" s="251"/>
      <c r="D1541" s="210"/>
      <c r="E1541" s="210"/>
      <c r="J1541" s="210"/>
      <c r="K1541" s="210"/>
    </row>
    <row r="1542" spans="1:11" s="213" customFormat="1">
      <c r="A1542" s="255"/>
      <c r="B1542" s="254"/>
      <c r="C1542" s="251"/>
      <c r="D1542" s="210"/>
      <c r="E1542" s="210"/>
      <c r="J1542" s="210"/>
      <c r="K1542" s="210"/>
    </row>
    <row r="1543" spans="1:11" s="213" customFormat="1">
      <c r="A1543" s="255"/>
      <c r="B1543" s="254"/>
      <c r="C1543" s="251"/>
      <c r="D1543" s="210"/>
      <c r="E1543" s="210"/>
      <c r="J1543" s="210"/>
      <c r="K1543" s="210"/>
    </row>
    <row r="1544" spans="1:11" s="213" customFormat="1">
      <c r="A1544" s="255"/>
      <c r="B1544" s="254"/>
      <c r="C1544" s="251"/>
      <c r="D1544" s="210"/>
      <c r="E1544" s="210"/>
      <c r="J1544" s="210"/>
      <c r="K1544" s="210"/>
    </row>
    <row r="1545" spans="1:11" s="213" customFormat="1">
      <c r="A1545" s="255"/>
      <c r="B1545" s="254"/>
      <c r="C1545" s="251"/>
      <c r="D1545" s="210"/>
      <c r="E1545" s="210"/>
      <c r="J1545" s="210"/>
      <c r="K1545" s="210"/>
    </row>
    <row r="1546" spans="1:11" s="213" customFormat="1">
      <c r="A1546" s="255"/>
      <c r="B1546" s="254"/>
      <c r="C1546" s="251"/>
      <c r="D1546" s="210"/>
      <c r="E1546" s="210"/>
      <c r="J1546" s="210"/>
      <c r="K1546" s="210"/>
    </row>
    <row r="1547" spans="1:11" s="213" customFormat="1">
      <c r="A1547" s="255"/>
      <c r="B1547" s="254"/>
      <c r="C1547" s="251"/>
      <c r="D1547" s="210"/>
      <c r="E1547" s="210"/>
      <c r="J1547" s="210"/>
      <c r="K1547" s="210"/>
    </row>
    <row r="1548" spans="1:11" s="213" customFormat="1">
      <c r="A1548" s="255"/>
      <c r="B1548" s="254"/>
      <c r="C1548" s="251"/>
      <c r="D1548" s="210"/>
      <c r="E1548" s="210"/>
      <c r="J1548" s="210"/>
      <c r="K1548" s="210"/>
    </row>
    <row r="1549" spans="1:11" s="213" customFormat="1">
      <c r="A1549" s="255"/>
      <c r="B1549" s="254"/>
      <c r="C1549" s="251"/>
      <c r="D1549" s="210"/>
      <c r="E1549" s="210"/>
      <c r="J1549" s="210"/>
      <c r="K1549" s="210"/>
    </row>
    <row r="1550" spans="1:11" s="213" customFormat="1">
      <c r="A1550" s="255"/>
      <c r="B1550" s="254"/>
      <c r="C1550" s="251"/>
      <c r="D1550" s="210"/>
      <c r="E1550" s="210"/>
      <c r="J1550" s="210"/>
      <c r="K1550" s="210"/>
    </row>
    <row r="1551" spans="1:11" s="213" customFormat="1">
      <c r="A1551" s="255"/>
      <c r="B1551" s="254"/>
      <c r="C1551" s="251"/>
      <c r="D1551" s="210"/>
      <c r="E1551" s="210"/>
      <c r="J1551" s="210"/>
      <c r="K1551" s="210"/>
    </row>
    <row r="1552" spans="1:11" s="213" customFormat="1">
      <c r="A1552" s="255"/>
      <c r="B1552" s="254"/>
      <c r="C1552" s="251"/>
      <c r="D1552" s="210"/>
      <c r="E1552" s="210"/>
      <c r="J1552" s="210"/>
      <c r="K1552" s="210"/>
    </row>
    <row r="1553" spans="1:11" s="213" customFormat="1">
      <c r="A1553" s="255"/>
      <c r="B1553" s="254"/>
      <c r="C1553" s="251"/>
      <c r="D1553" s="210"/>
      <c r="E1553" s="210"/>
      <c r="J1553" s="210"/>
      <c r="K1553" s="210"/>
    </row>
    <row r="1554" spans="1:11" s="213" customFormat="1">
      <c r="A1554" s="255"/>
      <c r="B1554" s="254"/>
      <c r="C1554" s="251"/>
      <c r="D1554" s="210"/>
      <c r="E1554" s="210"/>
      <c r="J1554" s="210"/>
      <c r="K1554" s="210"/>
    </row>
    <row r="1555" spans="1:11" s="213" customFormat="1">
      <c r="A1555" s="255"/>
      <c r="B1555" s="254"/>
      <c r="C1555" s="251"/>
      <c r="D1555" s="210"/>
      <c r="E1555" s="210"/>
      <c r="J1555" s="210"/>
      <c r="K1555" s="210"/>
    </row>
    <row r="1556" spans="1:11" s="213" customFormat="1">
      <c r="A1556" s="255"/>
      <c r="B1556" s="254"/>
      <c r="C1556" s="251"/>
      <c r="D1556" s="210"/>
      <c r="E1556" s="210"/>
      <c r="J1556" s="210"/>
      <c r="K1556" s="210"/>
    </row>
    <row r="1557" spans="1:11" s="213" customFormat="1">
      <c r="A1557" s="255"/>
      <c r="B1557" s="254"/>
      <c r="C1557" s="251"/>
      <c r="D1557" s="210"/>
      <c r="E1557" s="210"/>
      <c r="J1557" s="210"/>
      <c r="K1557" s="210"/>
    </row>
    <row r="1558" spans="1:11" s="213" customFormat="1">
      <c r="A1558" s="255"/>
      <c r="B1558" s="254"/>
      <c r="C1558" s="251"/>
      <c r="D1558" s="210"/>
      <c r="E1558" s="210"/>
      <c r="J1558" s="210"/>
      <c r="K1558" s="210"/>
    </row>
    <row r="1559" spans="1:11" s="213" customFormat="1" ht="12.75" customHeight="1">
      <c r="A1559" s="255"/>
      <c r="B1559" s="254"/>
      <c r="C1559" s="251"/>
      <c r="D1559" s="210"/>
      <c r="E1559" s="210"/>
      <c r="J1559" s="210"/>
      <c r="K1559" s="210"/>
    </row>
    <row r="1560" spans="1:11" s="213" customFormat="1" ht="12.75" customHeight="1">
      <c r="A1560" s="255"/>
      <c r="B1560" s="254"/>
      <c r="C1560" s="251"/>
      <c r="D1560" s="210"/>
      <c r="E1560" s="210"/>
      <c r="J1560" s="210"/>
      <c r="K1560" s="210"/>
    </row>
    <row r="1561" spans="1:11" s="213" customFormat="1" ht="12.75" customHeight="1">
      <c r="A1561" s="255"/>
      <c r="B1561" s="254"/>
      <c r="C1561" s="251"/>
      <c r="D1561" s="210"/>
      <c r="E1561" s="210"/>
      <c r="J1561" s="210"/>
      <c r="K1561" s="210"/>
    </row>
    <row r="1562" spans="1:11" s="213" customFormat="1" ht="12.75" customHeight="1">
      <c r="A1562" s="255"/>
      <c r="B1562" s="254"/>
      <c r="C1562" s="251"/>
      <c r="D1562" s="210"/>
      <c r="E1562" s="210"/>
      <c r="J1562" s="210"/>
      <c r="K1562" s="210"/>
    </row>
    <row r="1563" spans="1:11" s="213" customFormat="1" ht="12.75" customHeight="1">
      <c r="A1563" s="255"/>
      <c r="B1563" s="254"/>
      <c r="C1563" s="251"/>
      <c r="D1563" s="210"/>
      <c r="E1563" s="210"/>
      <c r="J1563" s="210"/>
      <c r="K1563" s="210"/>
    </row>
    <row r="1564" spans="1:11" s="213" customFormat="1" ht="12.75" customHeight="1">
      <c r="A1564" s="255"/>
      <c r="B1564" s="254"/>
      <c r="C1564" s="251"/>
      <c r="D1564" s="210"/>
      <c r="E1564" s="210"/>
      <c r="J1564" s="210"/>
      <c r="K1564" s="210"/>
    </row>
    <row r="1565" spans="1:11" s="213" customFormat="1" ht="12.75" customHeight="1">
      <c r="A1565" s="255"/>
      <c r="B1565" s="254"/>
      <c r="C1565" s="251"/>
      <c r="D1565" s="210"/>
      <c r="E1565" s="210"/>
      <c r="J1565" s="210"/>
      <c r="K1565" s="210"/>
    </row>
    <row r="1566" spans="1:11" s="213" customFormat="1" ht="12.75" customHeight="1">
      <c r="A1566" s="255"/>
      <c r="B1566" s="254"/>
      <c r="C1566" s="251"/>
      <c r="D1566" s="210"/>
      <c r="E1566" s="210"/>
      <c r="J1566" s="210"/>
      <c r="K1566" s="210"/>
    </row>
    <row r="1567" spans="1:11" s="213" customFormat="1">
      <c r="A1567" s="255"/>
      <c r="B1567" s="254"/>
      <c r="C1567" s="251"/>
      <c r="D1567" s="210"/>
      <c r="E1567" s="210"/>
      <c r="J1567" s="210"/>
      <c r="K1567" s="210"/>
    </row>
    <row r="1568" spans="1:11" s="213" customFormat="1">
      <c r="A1568" s="255"/>
      <c r="B1568" s="254"/>
      <c r="C1568" s="251"/>
      <c r="D1568" s="210"/>
      <c r="E1568" s="210"/>
      <c r="J1568" s="210"/>
      <c r="K1568" s="210"/>
    </row>
    <row r="1569" spans="1:11" s="213" customFormat="1">
      <c r="A1569" s="255"/>
      <c r="B1569" s="254"/>
      <c r="C1569" s="251"/>
      <c r="D1569" s="210"/>
      <c r="E1569" s="210"/>
      <c r="J1569" s="210"/>
      <c r="K1569" s="210"/>
    </row>
    <row r="1570" spans="1:11" s="213" customFormat="1">
      <c r="A1570" s="255"/>
      <c r="B1570" s="254"/>
      <c r="C1570" s="251"/>
      <c r="D1570" s="210"/>
      <c r="E1570" s="210"/>
      <c r="J1570" s="210"/>
      <c r="K1570" s="210"/>
    </row>
    <row r="1571" spans="1:11" s="213" customFormat="1">
      <c r="A1571" s="255"/>
      <c r="B1571" s="254"/>
      <c r="C1571" s="251"/>
      <c r="D1571" s="210"/>
      <c r="E1571" s="210"/>
      <c r="J1571" s="210"/>
      <c r="K1571" s="210"/>
    </row>
    <row r="1572" spans="1:11" s="213" customFormat="1">
      <c r="A1572" s="255"/>
      <c r="B1572" s="254"/>
      <c r="C1572" s="251"/>
      <c r="D1572" s="210"/>
      <c r="E1572" s="210"/>
      <c r="J1572" s="210"/>
      <c r="K1572" s="210"/>
    </row>
    <row r="1573" spans="1:11" s="213" customFormat="1">
      <c r="A1573" s="255"/>
      <c r="B1573" s="254"/>
      <c r="C1573" s="251"/>
      <c r="D1573" s="210"/>
      <c r="E1573" s="210"/>
      <c r="J1573" s="210"/>
      <c r="K1573" s="210"/>
    </row>
    <row r="1574" spans="1:11" s="213" customFormat="1">
      <c r="A1574" s="255"/>
      <c r="B1574" s="254"/>
      <c r="C1574" s="251"/>
      <c r="D1574" s="210"/>
      <c r="E1574" s="210"/>
      <c r="J1574" s="210"/>
      <c r="K1574" s="210"/>
    </row>
    <row r="1575" spans="1:11" s="213" customFormat="1">
      <c r="A1575" s="255"/>
      <c r="B1575" s="254"/>
      <c r="C1575" s="251"/>
      <c r="D1575" s="210"/>
      <c r="E1575" s="210"/>
      <c r="J1575" s="210"/>
      <c r="K1575" s="210"/>
    </row>
    <row r="1576" spans="1:11" s="213" customFormat="1">
      <c r="A1576" s="255"/>
      <c r="B1576" s="254"/>
      <c r="C1576" s="251"/>
      <c r="D1576" s="210"/>
      <c r="E1576" s="210"/>
      <c r="J1576" s="210"/>
      <c r="K1576" s="210"/>
    </row>
    <row r="1577" spans="1:11" s="213" customFormat="1">
      <c r="A1577" s="255"/>
      <c r="B1577" s="254"/>
      <c r="C1577" s="251"/>
      <c r="D1577" s="210"/>
      <c r="E1577" s="210"/>
      <c r="J1577" s="210"/>
      <c r="K1577" s="210"/>
    </row>
    <row r="1578" spans="1:11" s="213" customFormat="1">
      <c r="A1578" s="255"/>
      <c r="B1578" s="254"/>
      <c r="C1578" s="251"/>
      <c r="D1578" s="210"/>
      <c r="E1578" s="210"/>
      <c r="J1578" s="210"/>
      <c r="K1578" s="210"/>
    </row>
    <row r="1579" spans="1:11" s="213" customFormat="1">
      <c r="A1579" s="255"/>
      <c r="B1579" s="254"/>
      <c r="C1579" s="251"/>
      <c r="D1579" s="210"/>
      <c r="E1579" s="210"/>
      <c r="J1579" s="210"/>
      <c r="K1579" s="210"/>
    </row>
    <row r="1580" spans="1:11" s="213" customFormat="1">
      <c r="A1580" s="255"/>
      <c r="B1580" s="254"/>
      <c r="C1580" s="251"/>
      <c r="D1580" s="210"/>
      <c r="E1580" s="210"/>
      <c r="J1580" s="210"/>
      <c r="K1580" s="210"/>
    </row>
    <row r="1581" spans="1:11" s="213" customFormat="1">
      <c r="A1581" s="255"/>
      <c r="B1581" s="254"/>
      <c r="C1581" s="251"/>
      <c r="D1581" s="210"/>
      <c r="E1581" s="210"/>
      <c r="J1581" s="210"/>
      <c r="K1581" s="210"/>
    </row>
    <row r="1582" spans="1:11" s="213" customFormat="1">
      <c r="A1582" s="255"/>
      <c r="B1582" s="254"/>
      <c r="C1582" s="251"/>
      <c r="D1582" s="210"/>
      <c r="E1582" s="210"/>
      <c r="J1582" s="210"/>
      <c r="K1582" s="210"/>
    </row>
    <row r="1583" spans="1:11" s="213" customFormat="1">
      <c r="A1583" s="255"/>
      <c r="B1583" s="254"/>
      <c r="C1583" s="251"/>
      <c r="D1583" s="210"/>
      <c r="E1583" s="210"/>
      <c r="J1583" s="210"/>
      <c r="K1583" s="210"/>
    </row>
    <row r="1584" spans="1:11" s="213" customFormat="1">
      <c r="A1584" s="255"/>
      <c r="B1584" s="254"/>
      <c r="C1584" s="251"/>
      <c r="D1584" s="210"/>
      <c r="E1584" s="210"/>
      <c r="J1584" s="210"/>
      <c r="K1584" s="210"/>
    </row>
    <row r="1585" spans="1:11" s="213" customFormat="1">
      <c r="A1585" s="255"/>
      <c r="B1585" s="254"/>
      <c r="C1585" s="251"/>
      <c r="D1585" s="210"/>
      <c r="E1585" s="210"/>
      <c r="J1585" s="210"/>
      <c r="K1585" s="210"/>
    </row>
    <row r="1586" spans="1:11" s="213" customFormat="1">
      <c r="A1586" s="255"/>
      <c r="B1586" s="254"/>
      <c r="C1586" s="251"/>
      <c r="D1586" s="210"/>
      <c r="E1586" s="210"/>
      <c r="J1586" s="210"/>
      <c r="K1586" s="210"/>
    </row>
    <row r="1587" spans="1:11" s="213" customFormat="1">
      <c r="A1587" s="255"/>
      <c r="B1587" s="254"/>
      <c r="C1587" s="251"/>
      <c r="D1587" s="210"/>
      <c r="E1587" s="210"/>
      <c r="J1587" s="210"/>
      <c r="K1587" s="210"/>
    </row>
    <row r="1588" spans="1:11" s="213" customFormat="1">
      <c r="A1588" s="255"/>
      <c r="B1588" s="254"/>
      <c r="C1588" s="251"/>
      <c r="D1588" s="210"/>
      <c r="E1588" s="210"/>
      <c r="J1588" s="210"/>
      <c r="K1588" s="210"/>
    </row>
    <row r="1589" spans="1:11" s="213" customFormat="1">
      <c r="A1589" s="255"/>
      <c r="B1589" s="254"/>
      <c r="C1589" s="251"/>
      <c r="D1589" s="210"/>
      <c r="E1589" s="210"/>
      <c r="J1589" s="210"/>
      <c r="K1589" s="210"/>
    </row>
    <row r="1590" spans="1:11" s="213" customFormat="1">
      <c r="A1590" s="255"/>
      <c r="B1590" s="254"/>
      <c r="C1590" s="251"/>
      <c r="D1590" s="210"/>
      <c r="E1590" s="210"/>
      <c r="J1590" s="210"/>
      <c r="K1590" s="210"/>
    </row>
    <row r="1591" spans="1:11" s="213" customFormat="1">
      <c r="A1591" s="255"/>
      <c r="B1591" s="254"/>
      <c r="C1591" s="251"/>
      <c r="D1591" s="210"/>
      <c r="E1591" s="210"/>
      <c r="J1591" s="210"/>
      <c r="K1591" s="210"/>
    </row>
    <row r="1592" spans="1:11" s="213" customFormat="1">
      <c r="A1592" s="255"/>
      <c r="B1592" s="254"/>
      <c r="C1592" s="251"/>
      <c r="D1592" s="210"/>
      <c r="E1592" s="210"/>
      <c r="J1592" s="210"/>
      <c r="K1592" s="210"/>
    </row>
    <row r="1593" spans="1:11" s="213" customFormat="1">
      <c r="A1593" s="255"/>
      <c r="B1593" s="254"/>
      <c r="C1593" s="251"/>
      <c r="D1593" s="210"/>
      <c r="E1593" s="210"/>
      <c r="J1593" s="210"/>
      <c r="K1593" s="210"/>
    </row>
    <row r="1594" spans="1:11" s="213" customFormat="1">
      <c r="A1594" s="255"/>
      <c r="B1594" s="254"/>
      <c r="C1594" s="251"/>
      <c r="D1594" s="210"/>
      <c r="E1594" s="210"/>
      <c r="J1594" s="210"/>
      <c r="K1594" s="210"/>
    </row>
    <row r="1595" spans="1:11" s="213" customFormat="1">
      <c r="A1595" s="255"/>
      <c r="B1595" s="254"/>
      <c r="C1595" s="251"/>
      <c r="D1595" s="210"/>
      <c r="E1595" s="210"/>
      <c r="J1595" s="210"/>
      <c r="K1595" s="210"/>
    </row>
    <row r="1596" spans="1:11" s="213" customFormat="1">
      <c r="A1596" s="255"/>
      <c r="B1596" s="254"/>
      <c r="C1596" s="251"/>
      <c r="D1596" s="210"/>
      <c r="E1596" s="210"/>
      <c r="J1596" s="210"/>
      <c r="K1596" s="210"/>
    </row>
    <row r="1597" spans="1:11" s="213" customFormat="1">
      <c r="A1597" s="255"/>
      <c r="B1597" s="254"/>
      <c r="C1597" s="251"/>
      <c r="D1597" s="210"/>
      <c r="E1597" s="210"/>
      <c r="J1597" s="210"/>
      <c r="K1597" s="210"/>
    </row>
    <row r="1598" spans="1:11" s="213" customFormat="1">
      <c r="A1598" s="255"/>
      <c r="B1598" s="254"/>
      <c r="C1598" s="251"/>
      <c r="D1598" s="210"/>
      <c r="E1598" s="210"/>
      <c r="J1598" s="210"/>
      <c r="K1598" s="210"/>
    </row>
    <row r="1599" spans="1:11" s="213" customFormat="1">
      <c r="A1599" s="255"/>
      <c r="B1599" s="254"/>
      <c r="C1599" s="251"/>
      <c r="D1599" s="210"/>
      <c r="E1599" s="210"/>
      <c r="J1599" s="210"/>
      <c r="K1599" s="210"/>
    </row>
    <row r="1600" spans="1:11" s="213" customFormat="1">
      <c r="A1600" s="255"/>
      <c r="B1600" s="254"/>
      <c r="C1600" s="251"/>
      <c r="D1600" s="210"/>
      <c r="E1600" s="210"/>
      <c r="J1600" s="210"/>
      <c r="K1600" s="210"/>
    </row>
    <row r="1601" spans="1:11" s="213" customFormat="1">
      <c r="A1601" s="255"/>
      <c r="B1601" s="254"/>
      <c r="C1601" s="251"/>
      <c r="D1601" s="210"/>
      <c r="E1601" s="210"/>
      <c r="J1601" s="210"/>
      <c r="K1601" s="210"/>
    </row>
    <row r="1602" spans="1:11" s="213" customFormat="1">
      <c r="A1602" s="255"/>
      <c r="B1602" s="254"/>
      <c r="C1602" s="251"/>
      <c r="D1602" s="210"/>
      <c r="E1602" s="210"/>
      <c r="J1602" s="210"/>
      <c r="K1602" s="210"/>
    </row>
    <row r="1603" spans="1:11" s="213" customFormat="1">
      <c r="A1603" s="255"/>
      <c r="B1603" s="254"/>
      <c r="C1603" s="251"/>
      <c r="D1603" s="210"/>
      <c r="E1603" s="210"/>
      <c r="J1603" s="210"/>
      <c r="K1603" s="210"/>
    </row>
    <row r="1604" spans="1:11" s="213" customFormat="1">
      <c r="A1604" s="255"/>
      <c r="B1604" s="254"/>
      <c r="C1604" s="251"/>
      <c r="D1604" s="210"/>
      <c r="E1604" s="210"/>
      <c r="J1604" s="210"/>
      <c r="K1604" s="210"/>
    </row>
    <row r="1605" spans="1:11" s="213" customFormat="1">
      <c r="A1605" s="255"/>
      <c r="B1605" s="254"/>
      <c r="C1605" s="251"/>
      <c r="D1605" s="210"/>
      <c r="E1605" s="210"/>
      <c r="J1605" s="210"/>
      <c r="K1605" s="210"/>
    </row>
    <row r="1606" spans="1:11" s="213" customFormat="1">
      <c r="A1606" s="255"/>
      <c r="B1606" s="254"/>
      <c r="C1606" s="251"/>
      <c r="D1606" s="210"/>
      <c r="E1606" s="210"/>
      <c r="J1606" s="210"/>
      <c r="K1606" s="210"/>
    </row>
    <row r="1607" spans="1:11" s="213" customFormat="1">
      <c r="A1607" s="255"/>
      <c r="B1607" s="254"/>
      <c r="C1607" s="251"/>
      <c r="D1607" s="210"/>
      <c r="E1607" s="210"/>
      <c r="J1607" s="210"/>
      <c r="K1607" s="210"/>
    </row>
    <row r="1608" spans="1:11" s="213" customFormat="1">
      <c r="A1608" s="255"/>
      <c r="B1608" s="254"/>
      <c r="C1608" s="251"/>
      <c r="D1608" s="210"/>
      <c r="E1608" s="210"/>
      <c r="J1608" s="210"/>
      <c r="K1608" s="210"/>
    </row>
    <row r="1609" spans="1:11" s="213" customFormat="1">
      <c r="A1609" s="255"/>
      <c r="B1609" s="254"/>
      <c r="C1609" s="251"/>
      <c r="D1609" s="210"/>
      <c r="E1609" s="210"/>
      <c r="J1609" s="210"/>
      <c r="K1609" s="210"/>
    </row>
    <row r="1610" spans="1:11" s="213" customFormat="1">
      <c r="A1610" s="255"/>
      <c r="B1610" s="254"/>
      <c r="C1610" s="251"/>
      <c r="D1610" s="210"/>
      <c r="E1610" s="210"/>
      <c r="J1610" s="210"/>
      <c r="K1610" s="210"/>
    </row>
    <row r="1611" spans="1:11" s="213" customFormat="1">
      <c r="A1611" s="255"/>
      <c r="B1611" s="254"/>
      <c r="C1611" s="251"/>
      <c r="D1611" s="210"/>
      <c r="E1611" s="210"/>
      <c r="J1611" s="210"/>
      <c r="K1611" s="210"/>
    </row>
    <row r="1612" spans="1:11" s="213" customFormat="1">
      <c r="A1612" s="255"/>
      <c r="B1612" s="254"/>
      <c r="C1612" s="251"/>
      <c r="D1612" s="210"/>
      <c r="E1612" s="210"/>
      <c r="J1612" s="210"/>
      <c r="K1612" s="210"/>
    </row>
    <row r="1613" spans="1:11" s="213" customFormat="1">
      <c r="A1613" s="255"/>
      <c r="B1613" s="254"/>
      <c r="C1613" s="251"/>
      <c r="D1613" s="210"/>
      <c r="E1613" s="210"/>
      <c r="J1613" s="210"/>
      <c r="K1613" s="210"/>
    </row>
    <row r="1614" spans="1:11" s="213" customFormat="1" ht="12.75" customHeight="1">
      <c r="A1614" s="255"/>
      <c r="B1614" s="254"/>
      <c r="C1614" s="251"/>
      <c r="D1614" s="210"/>
      <c r="E1614" s="210"/>
      <c r="J1614" s="210"/>
      <c r="K1614" s="210"/>
    </row>
    <row r="1615" spans="1:11" s="213" customFormat="1" ht="12.75" customHeight="1">
      <c r="A1615" s="255"/>
      <c r="B1615" s="254"/>
      <c r="C1615" s="251"/>
      <c r="D1615" s="210"/>
      <c r="E1615" s="210"/>
      <c r="J1615" s="210"/>
      <c r="K1615" s="210"/>
    </row>
    <row r="1616" spans="1:11" s="213" customFormat="1" ht="12.75" customHeight="1">
      <c r="A1616" s="255"/>
      <c r="B1616" s="254"/>
      <c r="C1616" s="251"/>
      <c r="D1616" s="210"/>
      <c r="E1616" s="210"/>
      <c r="J1616" s="210"/>
      <c r="K1616" s="210"/>
    </row>
    <row r="1617" spans="1:11" s="213" customFormat="1" ht="12.75" customHeight="1">
      <c r="A1617" s="255"/>
      <c r="B1617" s="254"/>
      <c r="C1617" s="251"/>
      <c r="D1617" s="210"/>
      <c r="E1617" s="210"/>
      <c r="J1617" s="210"/>
      <c r="K1617" s="210"/>
    </row>
    <row r="1618" spans="1:11" s="213" customFormat="1" ht="12.75" customHeight="1">
      <c r="A1618" s="255"/>
      <c r="B1618" s="254"/>
      <c r="C1618" s="251"/>
      <c r="D1618" s="210"/>
      <c r="E1618" s="210"/>
      <c r="J1618" s="210"/>
      <c r="K1618" s="210"/>
    </row>
    <row r="1619" spans="1:11" s="213" customFormat="1" ht="12.75" customHeight="1">
      <c r="A1619" s="255"/>
      <c r="B1619" s="254"/>
      <c r="C1619" s="251"/>
      <c r="D1619" s="210"/>
      <c r="E1619" s="210"/>
      <c r="J1619" s="210"/>
      <c r="K1619" s="210"/>
    </row>
    <row r="1620" spans="1:11" s="213" customFormat="1" ht="12.75" customHeight="1">
      <c r="A1620" s="255"/>
      <c r="B1620" s="254"/>
      <c r="C1620" s="251"/>
      <c r="D1620" s="210"/>
      <c r="E1620" s="210"/>
      <c r="J1620" s="210"/>
      <c r="K1620" s="210"/>
    </row>
    <row r="1621" spans="1:11" s="213" customFormat="1" ht="12.75" customHeight="1">
      <c r="A1621" s="255"/>
      <c r="B1621" s="254"/>
      <c r="C1621" s="251"/>
      <c r="D1621" s="210"/>
      <c r="E1621" s="210"/>
      <c r="J1621" s="210"/>
      <c r="K1621" s="210"/>
    </row>
    <row r="1622" spans="1:11" s="213" customFormat="1" ht="12.75" customHeight="1">
      <c r="A1622" s="255"/>
      <c r="B1622" s="254"/>
      <c r="C1622" s="251"/>
      <c r="D1622" s="210"/>
      <c r="E1622" s="210"/>
      <c r="J1622" s="210"/>
      <c r="K1622" s="210"/>
    </row>
    <row r="1623" spans="1:11" s="213" customFormat="1">
      <c r="A1623" s="255"/>
      <c r="B1623" s="254"/>
      <c r="C1623" s="251"/>
      <c r="D1623" s="210"/>
      <c r="E1623" s="210"/>
      <c r="J1623" s="210"/>
      <c r="K1623" s="210"/>
    </row>
    <row r="1624" spans="1:11" s="213" customFormat="1">
      <c r="A1624" s="255"/>
      <c r="B1624" s="254"/>
      <c r="C1624" s="251"/>
      <c r="D1624" s="210"/>
      <c r="E1624" s="210"/>
      <c r="J1624" s="210"/>
      <c r="K1624" s="210"/>
    </row>
    <row r="1625" spans="1:11" s="213" customFormat="1">
      <c r="A1625" s="255"/>
      <c r="B1625" s="254"/>
      <c r="C1625" s="251"/>
      <c r="D1625" s="210"/>
      <c r="E1625" s="210"/>
      <c r="J1625" s="210"/>
      <c r="K1625" s="210"/>
    </row>
    <row r="1626" spans="1:11" s="213" customFormat="1">
      <c r="A1626" s="255"/>
      <c r="B1626" s="254"/>
      <c r="C1626" s="251"/>
      <c r="D1626" s="210"/>
      <c r="E1626" s="210"/>
      <c r="J1626" s="210"/>
      <c r="K1626" s="210"/>
    </row>
    <row r="1627" spans="1:11" s="213" customFormat="1">
      <c r="A1627" s="255"/>
      <c r="B1627" s="254"/>
      <c r="C1627" s="251"/>
      <c r="D1627" s="210"/>
      <c r="E1627" s="210"/>
      <c r="J1627" s="210"/>
      <c r="K1627" s="210"/>
    </row>
    <row r="1628" spans="1:11" s="213" customFormat="1">
      <c r="A1628" s="255"/>
      <c r="B1628" s="254"/>
      <c r="C1628" s="251"/>
      <c r="D1628" s="210"/>
      <c r="E1628" s="210"/>
      <c r="J1628" s="210"/>
      <c r="K1628" s="210"/>
    </row>
    <row r="1629" spans="1:11" s="213" customFormat="1">
      <c r="A1629" s="255"/>
      <c r="B1629" s="254"/>
      <c r="C1629" s="251"/>
      <c r="D1629" s="210"/>
      <c r="E1629" s="210"/>
      <c r="J1629" s="210"/>
      <c r="K1629" s="210"/>
    </row>
    <row r="1630" spans="1:11" s="213" customFormat="1">
      <c r="A1630" s="255"/>
      <c r="B1630" s="254"/>
      <c r="C1630" s="251"/>
      <c r="D1630" s="210"/>
      <c r="E1630" s="210"/>
      <c r="J1630" s="210"/>
      <c r="K1630" s="210"/>
    </row>
    <row r="1631" spans="1:11" s="213" customFormat="1">
      <c r="A1631" s="255"/>
      <c r="B1631" s="254"/>
      <c r="C1631" s="251"/>
      <c r="D1631" s="210"/>
      <c r="E1631" s="210"/>
      <c r="J1631" s="210"/>
      <c r="K1631" s="210"/>
    </row>
    <row r="1632" spans="1:11" s="213" customFormat="1">
      <c r="A1632" s="255"/>
      <c r="B1632" s="254"/>
      <c r="C1632" s="251"/>
      <c r="D1632" s="210"/>
      <c r="E1632" s="210"/>
      <c r="J1632" s="210"/>
      <c r="K1632" s="210"/>
    </row>
    <row r="1633" spans="1:11" s="213" customFormat="1">
      <c r="A1633" s="255"/>
      <c r="B1633" s="254"/>
      <c r="C1633" s="251"/>
      <c r="D1633" s="210"/>
      <c r="E1633" s="210"/>
      <c r="J1633" s="210"/>
      <c r="K1633" s="210"/>
    </row>
    <row r="1634" spans="1:11" s="213" customFormat="1">
      <c r="A1634" s="255"/>
      <c r="B1634" s="254"/>
      <c r="C1634" s="251"/>
      <c r="D1634" s="210"/>
      <c r="E1634" s="210"/>
      <c r="J1634" s="210"/>
      <c r="K1634" s="210"/>
    </row>
    <row r="1635" spans="1:11" s="213" customFormat="1">
      <c r="A1635" s="255"/>
      <c r="B1635" s="254"/>
      <c r="C1635" s="251"/>
      <c r="D1635" s="210"/>
      <c r="E1635" s="210"/>
      <c r="J1635" s="210"/>
      <c r="K1635" s="210"/>
    </row>
    <row r="1636" spans="1:11" s="213" customFormat="1">
      <c r="A1636" s="255"/>
      <c r="B1636" s="254"/>
      <c r="C1636" s="251"/>
      <c r="D1636" s="210"/>
      <c r="E1636" s="210"/>
      <c r="J1636" s="210"/>
      <c r="K1636" s="210"/>
    </row>
    <row r="1637" spans="1:11" s="213" customFormat="1">
      <c r="A1637" s="255"/>
      <c r="B1637" s="254"/>
      <c r="C1637" s="251"/>
      <c r="D1637" s="210"/>
      <c r="E1637" s="210"/>
      <c r="J1637" s="210"/>
      <c r="K1637" s="210"/>
    </row>
    <row r="1638" spans="1:11" s="213" customFormat="1">
      <c r="A1638" s="255"/>
      <c r="B1638" s="254"/>
      <c r="C1638" s="251"/>
      <c r="D1638" s="210"/>
      <c r="E1638" s="210"/>
      <c r="J1638" s="210"/>
      <c r="K1638" s="210"/>
    </row>
    <row r="1639" spans="1:11" s="213" customFormat="1">
      <c r="A1639" s="255"/>
      <c r="B1639" s="254"/>
      <c r="C1639" s="251"/>
      <c r="D1639" s="210"/>
      <c r="E1639" s="210"/>
      <c r="J1639" s="210"/>
      <c r="K1639" s="210"/>
    </row>
    <row r="1640" spans="1:11" s="213" customFormat="1">
      <c r="A1640" s="255"/>
      <c r="B1640" s="254"/>
      <c r="C1640" s="251"/>
      <c r="D1640" s="210"/>
      <c r="E1640" s="210"/>
      <c r="J1640" s="210"/>
      <c r="K1640" s="210"/>
    </row>
    <row r="1641" spans="1:11" s="213" customFormat="1">
      <c r="A1641" s="255"/>
      <c r="B1641" s="254"/>
      <c r="C1641" s="251"/>
      <c r="D1641" s="210"/>
      <c r="E1641" s="210"/>
      <c r="J1641" s="210"/>
      <c r="K1641" s="210"/>
    </row>
    <row r="1642" spans="1:11" s="213" customFormat="1">
      <c r="A1642" s="255"/>
      <c r="B1642" s="254"/>
      <c r="C1642" s="251"/>
      <c r="D1642" s="210"/>
      <c r="E1642" s="210"/>
      <c r="J1642" s="210"/>
      <c r="K1642" s="210"/>
    </row>
    <row r="1643" spans="1:11" s="213" customFormat="1">
      <c r="A1643" s="255"/>
      <c r="B1643" s="254"/>
      <c r="C1643" s="251"/>
      <c r="D1643" s="210"/>
      <c r="E1643" s="210"/>
      <c r="J1643" s="210"/>
      <c r="K1643" s="210"/>
    </row>
    <row r="1644" spans="1:11" s="213" customFormat="1">
      <c r="A1644" s="255"/>
      <c r="B1644" s="254"/>
      <c r="C1644" s="251"/>
      <c r="D1644" s="210"/>
      <c r="E1644" s="210"/>
      <c r="J1644" s="210"/>
      <c r="K1644" s="210"/>
    </row>
    <row r="1645" spans="1:11" s="213" customFormat="1">
      <c r="A1645" s="255"/>
      <c r="B1645" s="254"/>
      <c r="C1645" s="251"/>
      <c r="D1645" s="210"/>
      <c r="E1645" s="210"/>
      <c r="J1645" s="210"/>
      <c r="K1645" s="210"/>
    </row>
    <row r="1646" spans="1:11" s="213" customFormat="1">
      <c r="A1646" s="255"/>
      <c r="B1646" s="254"/>
      <c r="C1646" s="251"/>
      <c r="D1646" s="210"/>
      <c r="E1646" s="210"/>
      <c r="J1646" s="210"/>
      <c r="K1646" s="210"/>
    </row>
    <row r="1647" spans="1:11" s="213" customFormat="1">
      <c r="A1647" s="255"/>
      <c r="B1647" s="254"/>
      <c r="C1647" s="251"/>
      <c r="D1647" s="210"/>
      <c r="E1647" s="210"/>
      <c r="J1647" s="210"/>
      <c r="K1647" s="210"/>
    </row>
    <row r="1648" spans="1:11" s="213" customFormat="1">
      <c r="A1648" s="255"/>
      <c r="B1648" s="254"/>
      <c r="C1648" s="251"/>
      <c r="D1648" s="210"/>
      <c r="E1648" s="210"/>
      <c r="J1648" s="210"/>
      <c r="K1648" s="210"/>
    </row>
    <row r="1649" spans="1:11" s="213" customFormat="1">
      <c r="A1649" s="255"/>
      <c r="B1649" s="254"/>
      <c r="C1649" s="251"/>
      <c r="D1649" s="210"/>
      <c r="E1649" s="210"/>
      <c r="J1649" s="210"/>
      <c r="K1649" s="210"/>
    </row>
    <row r="1650" spans="1:11" s="213" customFormat="1">
      <c r="A1650" s="255"/>
      <c r="B1650" s="254"/>
      <c r="C1650" s="251"/>
      <c r="D1650" s="210"/>
      <c r="E1650" s="210"/>
      <c r="J1650" s="210"/>
      <c r="K1650" s="210"/>
    </row>
    <row r="1651" spans="1:11" s="213" customFormat="1">
      <c r="A1651" s="255"/>
      <c r="B1651" s="254"/>
      <c r="C1651" s="251"/>
      <c r="D1651" s="210"/>
      <c r="E1651" s="210"/>
      <c r="J1651" s="210"/>
      <c r="K1651" s="210"/>
    </row>
    <row r="1652" spans="1:11" s="213" customFormat="1">
      <c r="A1652" s="255"/>
      <c r="B1652" s="254"/>
      <c r="C1652" s="251"/>
      <c r="D1652" s="210"/>
      <c r="E1652" s="210"/>
      <c r="J1652" s="210"/>
      <c r="K1652" s="210"/>
    </row>
    <row r="1653" spans="1:11" s="213" customFormat="1">
      <c r="A1653" s="255"/>
      <c r="B1653" s="254"/>
      <c r="C1653" s="251"/>
      <c r="D1653" s="210"/>
      <c r="E1653" s="210"/>
      <c r="J1653" s="210"/>
      <c r="K1653" s="210"/>
    </row>
    <row r="1654" spans="1:11" s="213" customFormat="1">
      <c r="A1654" s="255"/>
      <c r="B1654" s="254"/>
      <c r="C1654" s="251"/>
      <c r="D1654" s="210"/>
      <c r="E1654" s="210"/>
      <c r="J1654" s="210"/>
      <c r="K1654" s="210"/>
    </row>
    <row r="1655" spans="1:11" s="213" customFormat="1">
      <c r="A1655" s="255"/>
      <c r="B1655" s="254"/>
      <c r="C1655" s="251"/>
      <c r="D1655" s="210"/>
      <c r="E1655" s="210"/>
      <c r="J1655" s="210"/>
      <c r="K1655" s="210"/>
    </row>
    <row r="1656" spans="1:11" s="213" customFormat="1">
      <c r="A1656" s="255"/>
      <c r="B1656" s="254"/>
      <c r="C1656" s="251"/>
      <c r="D1656" s="210"/>
      <c r="E1656" s="210"/>
      <c r="J1656" s="210"/>
      <c r="K1656" s="210"/>
    </row>
    <row r="1657" spans="1:11" s="213" customFormat="1">
      <c r="A1657" s="255"/>
      <c r="B1657" s="254"/>
      <c r="C1657" s="251"/>
      <c r="D1657" s="210"/>
      <c r="E1657" s="210"/>
      <c r="J1657" s="210"/>
      <c r="K1657" s="210"/>
    </row>
    <row r="1658" spans="1:11" s="213" customFormat="1">
      <c r="A1658" s="255"/>
      <c r="B1658" s="254"/>
      <c r="C1658" s="251"/>
      <c r="D1658" s="210"/>
      <c r="E1658" s="210"/>
      <c r="J1658" s="210"/>
      <c r="K1658" s="210"/>
    </row>
    <row r="1659" spans="1:11" s="213" customFormat="1">
      <c r="A1659" s="255"/>
      <c r="B1659" s="254"/>
      <c r="C1659" s="251"/>
      <c r="D1659" s="210"/>
      <c r="E1659" s="210"/>
      <c r="J1659" s="210"/>
      <c r="K1659" s="210"/>
    </row>
    <row r="1660" spans="1:11" s="213" customFormat="1">
      <c r="A1660" s="255"/>
      <c r="B1660" s="254"/>
      <c r="C1660" s="251"/>
      <c r="D1660" s="210"/>
      <c r="E1660" s="210"/>
      <c r="J1660" s="210"/>
      <c r="K1660" s="210"/>
    </row>
    <row r="1661" spans="1:11" s="213" customFormat="1">
      <c r="A1661" s="255"/>
      <c r="B1661" s="254"/>
      <c r="C1661" s="251"/>
      <c r="D1661" s="210"/>
      <c r="E1661" s="210"/>
      <c r="J1661" s="210"/>
      <c r="K1661" s="210"/>
    </row>
    <row r="1662" spans="1:11" s="213" customFormat="1">
      <c r="A1662" s="255"/>
      <c r="B1662" s="254"/>
      <c r="C1662" s="251"/>
      <c r="D1662" s="210"/>
      <c r="E1662" s="210"/>
      <c r="J1662" s="210"/>
      <c r="K1662" s="210"/>
    </row>
    <row r="1663" spans="1:11" s="213" customFormat="1">
      <c r="A1663" s="255"/>
      <c r="B1663" s="254"/>
      <c r="C1663" s="251"/>
      <c r="D1663" s="210"/>
      <c r="E1663" s="210"/>
      <c r="J1663" s="210"/>
      <c r="K1663" s="210"/>
    </row>
    <row r="1664" spans="1:11" s="213" customFormat="1">
      <c r="A1664" s="255"/>
      <c r="B1664" s="254"/>
      <c r="C1664" s="251"/>
      <c r="D1664" s="210"/>
      <c r="E1664" s="210"/>
      <c r="J1664" s="210"/>
      <c r="K1664" s="210"/>
    </row>
    <row r="1665" spans="1:11" s="213" customFormat="1">
      <c r="A1665" s="255"/>
      <c r="B1665" s="254"/>
      <c r="C1665" s="251"/>
      <c r="D1665" s="210"/>
      <c r="E1665" s="210"/>
      <c r="J1665" s="210"/>
      <c r="K1665" s="210"/>
    </row>
    <row r="1666" spans="1:11" s="213" customFormat="1">
      <c r="A1666" s="255"/>
      <c r="B1666" s="254"/>
      <c r="C1666" s="251"/>
      <c r="D1666" s="210"/>
      <c r="E1666" s="210"/>
      <c r="J1666" s="210"/>
      <c r="K1666" s="210"/>
    </row>
    <row r="1667" spans="1:11" s="213" customFormat="1">
      <c r="A1667" s="255"/>
      <c r="B1667" s="254"/>
      <c r="C1667" s="251"/>
      <c r="D1667" s="210"/>
      <c r="E1667" s="210"/>
      <c r="J1667" s="210"/>
      <c r="K1667" s="210"/>
    </row>
    <row r="1668" spans="1:11" s="213" customFormat="1">
      <c r="A1668" s="255"/>
      <c r="B1668" s="254"/>
      <c r="C1668" s="251"/>
      <c r="D1668" s="210"/>
      <c r="E1668" s="210"/>
      <c r="J1668" s="210"/>
      <c r="K1668" s="210"/>
    </row>
    <row r="1669" spans="1:11" s="213" customFormat="1" ht="12.75" customHeight="1">
      <c r="A1669" s="257"/>
      <c r="B1669" s="239"/>
    </row>
    <row r="1670" spans="1:11" s="213" customFormat="1" ht="12.75" customHeight="1">
      <c r="A1670" s="257"/>
      <c r="B1670" s="239"/>
    </row>
    <row r="1671" spans="1:11" s="213" customFormat="1" ht="12.75" customHeight="1">
      <c r="A1671" s="257"/>
      <c r="B1671" s="239"/>
    </row>
    <row r="1672" spans="1:11" s="213" customFormat="1" ht="12.75" customHeight="1">
      <c r="A1672" s="257"/>
      <c r="B1672" s="239"/>
    </row>
    <row r="1673" spans="1:11" s="213" customFormat="1" ht="12.75" customHeight="1">
      <c r="A1673" s="257"/>
      <c r="B1673" s="239"/>
    </row>
    <row r="1674" spans="1:11" s="213" customFormat="1" ht="12.75" customHeight="1">
      <c r="A1674" s="257"/>
      <c r="B1674" s="239"/>
    </row>
    <row r="1675" spans="1:11" s="213" customFormat="1" ht="12.75" customHeight="1">
      <c r="A1675" s="257"/>
      <c r="B1675" s="239"/>
    </row>
    <row r="1676" spans="1:11" s="213" customFormat="1" ht="12.75" customHeight="1">
      <c r="A1676" s="257"/>
      <c r="B1676" s="239"/>
    </row>
    <row r="1677" spans="1:11" s="213" customFormat="1">
      <c r="A1677" s="257"/>
      <c r="B1677" s="239"/>
    </row>
    <row r="1678" spans="1:11" s="213" customFormat="1">
      <c r="A1678" s="257"/>
      <c r="B1678" s="239"/>
    </row>
    <row r="1679" spans="1:11" s="213" customFormat="1">
      <c r="A1679" s="257"/>
      <c r="B1679" s="239"/>
    </row>
    <row r="1680" spans="1:11" s="213" customFormat="1">
      <c r="A1680" s="257"/>
      <c r="B1680" s="239"/>
    </row>
    <row r="1681" spans="1:2" s="213" customFormat="1">
      <c r="A1681" s="257"/>
      <c r="B1681" s="239"/>
    </row>
    <row r="1682" spans="1:2" s="213" customFormat="1">
      <c r="A1682" s="257"/>
      <c r="B1682" s="239"/>
    </row>
    <row r="1683" spans="1:2" s="213" customFormat="1">
      <c r="A1683" s="257"/>
      <c r="B1683" s="239"/>
    </row>
    <row r="1684" spans="1:2" s="213" customFormat="1">
      <c r="A1684" s="257"/>
      <c r="B1684" s="239"/>
    </row>
    <row r="1685" spans="1:2" s="213" customFormat="1">
      <c r="A1685" s="257"/>
      <c r="B1685" s="239"/>
    </row>
    <row r="1686" spans="1:2" s="213" customFormat="1">
      <c r="A1686" s="257"/>
      <c r="B1686" s="239"/>
    </row>
    <row r="1687" spans="1:2" s="213" customFormat="1">
      <c r="A1687" s="257"/>
      <c r="B1687" s="239"/>
    </row>
    <row r="1688" spans="1:2" s="213" customFormat="1">
      <c r="A1688" s="257"/>
      <c r="B1688" s="239"/>
    </row>
    <row r="1689" spans="1:2" s="213" customFormat="1">
      <c r="A1689" s="257"/>
      <c r="B1689" s="239"/>
    </row>
    <row r="1690" spans="1:2" s="213" customFormat="1">
      <c r="A1690" s="257"/>
      <c r="B1690" s="239"/>
    </row>
    <row r="1691" spans="1:2" s="213" customFormat="1">
      <c r="A1691" s="257"/>
      <c r="B1691" s="239"/>
    </row>
    <row r="1692" spans="1:2" s="213" customFormat="1">
      <c r="A1692" s="257"/>
      <c r="B1692" s="239"/>
    </row>
    <row r="1693" spans="1:2" s="213" customFormat="1">
      <c r="A1693" s="257"/>
      <c r="B1693" s="239"/>
    </row>
    <row r="1694" spans="1:2" s="213" customFormat="1">
      <c r="A1694" s="257"/>
      <c r="B1694" s="239"/>
    </row>
    <row r="1695" spans="1:2" s="213" customFormat="1">
      <c r="A1695" s="257"/>
      <c r="B1695" s="239"/>
    </row>
    <row r="1696" spans="1:2" s="213" customFormat="1">
      <c r="A1696" s="257"/>
      <c r="B1696" s="239"/>
    </row>
    <row r="1697" spans="1:2" s="213" customFormat="1">
      <c r="A1697" s="257"/>
      <c r="B1697" s="239"/>
    </row>
    <row r="1698" spans="1:2" s="213" customFormat="1">
      <c r="A1698" s="257"/>
      <c r="B1698" s="239"/>
    </row>
    <row r="1699" spans="1:2" s="213" customFormat="1">
      <c r="A1699" s="257"/>
      <c r="B1699" s="239"/>
    </row>
    <row r="1700" spans="1:2" s="213" customFormat="1">
      <c r="A1700" s="257"/>
      <c r="B1700" s="239"/>
    </row>
    <row r="1701" spans="1:2" s="213" customFormat="1">
      <c r="A1701" s="257"/>
      <c r="B1701" s="239"/>
    </row>
    <row r="1702" spans="1:2" s="213" customFormat="1">
      <c r="A1702" s="257"/>
      <c r="B1702" s="239"/>
    </row>
    <row r="1703" spans="1:2" s="213" customFormat="1">
      <c r="A1703" s="257"/>
      <c r="B1703" s="239"/>
    </row>
    <row r="1704" spans="1:2" s="213" customFormat="1">
      <c r="A1704" s="257"/>
      <c r="B1704" s="239"/>
    </row>
    <row r="1705" spans="1:2" s="213" customFormat="1">
      <c r="A1705" s="257"/>
      <c r="B1705" s="239"/>
    </row>
    <row r="1706" spans="1:2" s="213" customFormat="1">
      <c r="A1706" s="257"/>
      <c r="B1706" s="239"/>
    </row>
    <row r="1707" spans="1:2" s="213" customFormat="1">
      <c r="A1707" s="257"/>
      <c r="B1707" s="239"/>
    </row>
    <row r="1708" spans="1:2" s="213" customFormat="1">
      <c r="A1708" s="257"/>
      <c r="B1708" s="239"/>
    </row>
    <row r="1709" spans="1:2" s="213" customFormat="1">
      <c r="A1709" s="257"/>
      <c r="B1709" s="239"/>
    </row>
    <row r="1710" spans="1:2" s="213" customFormat="1">
      <c r="A1710" s="257"/>
      <c r="B1710" s="239"/>
    </row>
    <row r="1711" spans="1:2" s="213" customFormat="1">
      <c r="A1711" s="257"/>
      <c r="B1711" s="239"/>
    </row>
    <row r="1712" spans="1:2" s="213" customFormat="1">
      <c r="A1712" s="257"/>
      <c r="B1712" s="239"/>
    </row>
    <row r="1713" spans="1:2" s="213" customFormat="1">
      <c r="A1713" s="257"/>
      <c r="B1713" s="239"/>
    </row>
    <row r="1714" spans="1:2" s="213" customFormat="1">
      <c r="A1714" s="257"/>
      <c r="B1714" s="239"/>
    </row>
    <row r="1715" spans="1:2" s="213" customFormat="1">
      <c r="A1715" s="257"/>
      <c r="B1715" s="239"/>
    </row>
    <row r="1716" spans="1:2" s="213" customFormat="1">
      <c r="A1716" s="257"/>
      <c r="B1716" s="239"/>
    </row>
    <row r="1717" spans="1:2" s="213" customFormat="1">
      <c r="A1717" s="257"/>
      <c r="B1717" s="239"/>
    </row>
    <row r="1718" spans="1:2" s="213" customFormat="1">
      <c r="A1718" s="257"/>
      <c r="B1718" s="239"/>
    </row>
    <row r="1719" spans="1:2" s="213" customFormat="1">
      <c r="A1719" s="257"/>
      <c r="B1719" s="239"/>
    </row>
    <row r="1720" spans="1:2" s="213" customFormat="1">
      <c r="A1720" s="257"/>
      <c r="B1720" s="239"/>
    </row>
    <row r="1721" spans="1:2" s="213" customFormat="1">
      <c r="A1721" s="257"/>
      <c r="B1721" s="239"/>
    </row>
    <row r="1722" spans="1:2" s="213" customFormat="1">
      <c r="A1722" s="257"/>
      <c r="B1722" s="239"/>
    </row>
    <row r="1723" spans="1:2" s="213" customFormat="1">
      <c r="A1723" s="257"/>
      <c r="B1723" s="239"/>
    </row>
    <row r="1724" spans="1:2" s="213" customFormat="1" ht="12.75" customHeight="1">
      <c r="A1724" s="257"/>
      <c r="B1724" s="239"/>
    </row>
    <row r="1725" spans="1:2" s="213" customFormat="1" ht="12.75" customHeight="1">
      <c r="A1725" s="257"/>
      <c r="B1725" s="239"/>
    </row>
    <row r="1726" spans="1:2" s="213" customFormat="1" ht="12.75" customHeight="1">
      <c r="A1726" s="257"/>
      <c r="B1726" s="239"/>
    </row>
    <row r="1727" spans="1:2" s="213" customFormat="1" ht="12.75" customHeight="1">
      <c r="A1727" s="257"/>
      <c r="B1727" s="239"/>
    </row>
    <row r="1728" spans="1:2" s="213" customFormat="1" ht="12.75" customHeight="1">
      <c r="A1728" s="257"/>
      <c r="B1728" s="239"/>
    </row>
    <row r="1729" spans="1:2" s="213" customFormat="1" ht="12.75" customHeight="1">
      <c r="A1729" s="257"/>
      <c r="B1729" s="239"/>
    </row>
    <row r="1730" spans="1:2" s="213" customFormat="1" ht="12.75" customHeight="1">
      <c r="A1730" s="257"/>
      <c r="B1730" s="239"/>
    </row>
    <row r="1731" spans="1:2" s="213" customFormat="1" ht="12.75" customHeight="1">
      <c r="A1731" s="257"/>
      <c r="B1731" s="239"/>
    </row>
    <row r="1732" spans="1:2" s="213" customFormat="1" ht="12.75" customHeight="1">
      <c r="A1732" s="257"/>
      <c r="B1732" s="239"/>
    </row>
    <row r="1733" spans="1:2" s="213" customFormat="1">
      <c r="A1733" s="257"/>
      <c r="B1733" s="239"/>
    </row>
    <row r="1734" spans="1:2" s="213" customFormat="1">
      <c r="A1734" s="257"/>
      <c r="B1734" s="239"/>
    </row>
    <row r="1735" spans="1:2" s="213" customFormat="1">
      <c r="A1735" s="257"/>
      <c r="B1735" s="239"/>
    </row>
    <row r="1736" spans="1:2" s="213" customFormat="1">
      <c r="A1736" s="257"/>
      <c r="B1736" s="239"/>
    </row>
    <row r="1737" spans="1:2" s="213" customFormat="1">
      <c r="A1737" s="257"/>
      <c r="B1737" s="239"/>
    </row>
    <row r="1738" spans="1:2" s="213" customFormat="1">
      <c r="A1738" s="257"/>
      <c r="B1738" s="239"/>
    </row>
    <row r="1739" spans="1:2" s="213" customFormat="1">
      <c r="A1739" s="257"/>
      <c r="B1739" s="239"/>
    </row>
    <row r="1740" spans="1:2" s="213" customFormat="1">
      <c r="A1740" s="257"/>
      <c r="B1740" s="239"/>
    </row>
    <row r="1741" spans="1:2" s="213" customFormat="1">
      <c r="A1741" s="257"/>
      <c r="B1741" s="239"/>
    </row>
    <row r="1742" spans="1:2" s="213" customFormat="1">
      <c r="A1742" s="257"/>
      <c r="B1742" s="239"/>
    </row>
    <row r="1743" spans="1:2" s="213" customFormat="1">
      <c r="A1743" s="257"/>
      <c r="B1743" s="239"/>
    </row>
    <row r="1744" spans="1:2" s="213" customFormat="1">
      <c r="A1744" s="257"/>
      <c r="B1744" s="239"/>
    </row>
    <row r="1745" spans="1:2" s="213" customFormat="1">
      <c r="A1745" s="257"/>
      <c r="B1745" s="239"/>
    </row>
    <row r="1746" spans="1:2" s="213" customFormat="1">
      <c r="A1746" s="257"/>
      <c r="B1746" s="239"/>
    </row>
    <row r="1747" spans="1:2" s="213" customFormat="1">
      <c r="A1747" s="257"/>
      <c r="B1747" s="239"/>
    </row>
    <row r="1748" spans="1:2" s="213" customFormat="1">
      <c r="A1748" s="257"/>
      <c r="B1748" s="239"/>
    </row>
    <row r="1749" spans="1:2" s="213" customFormat="1">
      <c r="A1749" s="257"/>
      <c r="B1749" s="239"/>
    </row>
    <row r="1750" spans="1:2" s="213" customFormat="1">
      <c r="A1750" s="257"/>
      <c r="B1750" s="239"/>
    </row>
    <row r="1751" spans="1:2" s="213" customFormat="1">
      <c r="A1751" s="257"/>
      <c r="B1751" s="239"/>
    </row>
    <row r="1752" spans="1:2" s="213" customFormat="1">
      <c r="A1752" s="257"/>
      <c r="B1752" s="239"/>
    </row>
    <row r="1753" spans="1:2" s="213" customFormat="1">
      <c r="A1753" s="257"/>
      <c r="B1753" s="239"/>
    </row>
    <row r="1754" spans="1:2" s="213" customFormat="1">
      <c r="A1754" s="257"/>
      <c r="B1754" s="239"/>
    </row>
    <row r="1755" spans="1:2" s="213" customFormat="1">
      <c r="A1755" s="257"/>
      <c r="B1755" s="239"/>
    </row>
    <row r="1756" spans="1:2" s="213" customFormat="1">
      <c r="A1756" s="257"/>
      <c r="B1756" s="239"/>
    </row>
    <row r="1757" spans="1:2" s="213" customFormat="1">
      <c r="A1757" s="257"/>
      <c r="B1757" s="239"/>
    </row>
    <row r="1758" spans="1:2" s="213" customFormat="1">
      <c r="A1758" s="257"/>
      <c r="B1758" s="239"/>
    </row>
    <row r="1759" spans="1:2" s="213" customFormat="1">
      <c r="A1759" s="257"/>
      <c r="B1759" s="239"/>
    </row>
    <row r="1760" spans="1:2" s="213" customFormat="1">
      <c r="A1760" s="257"/>
      <c r="B1760" s="239"/>
    </row>
    <row r="1761" spans="1:2" s="213" customFormat="1">
      <c r="A1761" s="257"/>
      <c r="B1761" s="239"/>
    </row>
    <row r="1762" spans="1:2" s="213" customFormat="1">
      <c r="A1762" s="257"/>
      <c r="B1762" s="239"/>
    </row>
    <row r="1763" spans="1:2" s="213" customFormat="1">
      <c r="A1763" s="257"/>
      <c r="B1763" s="239"/>
    </row>
    <row r="1764" spans="1:2" s="213" customFormat="1">
      <c r="A1764" s="257"/>
      <c r="B1764" s="239"/>
    </row>
    <row r="1765" spans="1:2" s="213" customFormat="1">
      <c r="A1765" s="257"/>
      <c r="B1765" s="239"/>
    </row>
    <row r="1766" spans="1:2" s="213" customFormat="1">
      <c r="A1766" s="257"/>
      <c r="B1766" s="239"/>
    </row>
    <row r="1767" spans="1:2" s="213" customFormat="1">
      <c r="A1767" s="257"/>
      <c r="B1767" s="239"/>
    </row>
    <row r="1768" spans="1:2" s="213" customFormat="1">
      <c r="A1768" s="257"/>
      <c r="B1768" s="239"/>
    </row>
    <row r="1769" spans="1:2" s="213" customFormat="1">
      <c r="A1769" s="257"/>
      <c r="B1769" s="239"/>
    </row>
    <row r="1770" spans="1:2" s="213" customFormat="1">
      <c r="A1770" s="257"/>
      <c r="B1770" s="239"/>
    </row>
    <row r="1771" spans="1:2" s="213" customFormat="1">
      <c r="A1771" s="257"/>
      <c r="B1771" s="239"/>
    </row>
    <row r="1772" spans="1:2" s="213" customFormat="1">
      <c r="A1772" s="257"/>
      <c r="B1772" s="239"/>
    </row>
    <row r="1773" spans="1:2" s="213" customFormat="1">
      <c r="A1773" s="257"/>
      <c r="B1773" s="239"/>
    </row>
    <row r="1774" spans="1:2" s="213" customFormat="1">
      <c r="A1774" s="257"/>
      <c r="B1774" s="239"/>
    </row>
    <row r="1775" spans="1:2" s="213" customFormat="1">
      <c r="A1775" s="257"/>
      <c r="B1775" s="239"/>
    </row>
    <row r="1776" spans="1:2" s="213" customFormat="1">
      <c r="A1776" s="257"/>
      <c r="B1776" s="239"/>
    </row>
    <row r="1777" spans="1:2" s="213" customFormat="1">
      <c r="A1777" s="257"/>
      <c r="B1777" s="239"/>
    </row>
    <row r="1778" spans="1:2" s="213" customFormat="1">
      <c r="A1778" s="257"/>
      <c r="B1778" s="239"/>
    </row>
    <row r="1779" spans="1:2" s="213" customFormat="1" ht="12.75" customHeight="1">
      <c r="A1779" s="257"/>
      <c r="B1779" s="239"/>
    </row>
    <row r="1780" spans="1:2" s="213" customFormat="1" ht="12.75" customHeight="1">
      <c r="A1780" s="257"/>
      <c r="B1780" s="239"/>
    </row>
    <row r="1781" spans="1:2" s="213" customFormat="1" ht="12.75" customHeight="1">
      <c r="A1781" s="257"/>
      <c r="B1781" s="239"/>
    </row>
    <row r="1782" spans="1:2" s="213" customFormat="1" ht="12.75" customHeight="1">
      <c r="A1782" s="257"/>
      <c r="B1782" s="239"/>
    </row>
    <row r="1783" spans="1:2" s="213" customFormat="1" ht="12.75" customHeight="1">
      <c r="A1783" s="257"/>
      <c r="B1783" s="239"/>
    </row>
    <row r="1784" spans="1:2" s="213" customFormat="1" ht="12.75" customHeight="1">
      <c r="A1784" s="257"/>
      <c r="B1784" s="239"/>
    </row>
    <row r="1785" spans="1:2" s="213" customFormat="1" ht="12.75" customHeight="1">
      <c r="A1785" s="257"/>
      <c r="B1785" s="239"/>
    </row>
    <row r="1786" spans="1:2" s="213" customFormat="1" ht="12.75" customHeight="1">
      <c r="A1786" s="257"/>
      <c r="B1786" s="239"/>
    </row>
    <row r="1787" spans="1:2" s="213" customFormat="1">
      <c r="A1787" s="257"/>
      <c r="B1787" s="239"/>
    </row>
    <row r="1788" spans="1:2" s="213" customFormat="1">
      <c r="A1788" s="257"/>
      <c r="B1788" s="239"/>
    </row>
    <row r="1789" spans="1:2" s="213" customFormat="1">
      <c r="A1789" s="257"/>
      <c r="B1789" s="239"/>
    </row>
    <row r="1790" spans="1:2" s="213" customFormat="1">
      <c r="A1790" s="257"/>
      <c r="B1790" s="239"/>
    </row>
    <row r="1791" spans="1:2" s="213" customFormat="1">
      <c r="A1791" s="257"/>
      <c r="B1791" s="239"/>
    </row>
    <row r="1792" spans="1:2" s="213" customFormat="1">
      <c r="A1792" s="257"/>
      <c r="B1792" s="239"/>
    </row>
    <row r="1793" spans="1:2" s="213" customFormat="1">
      <c r="A1793" s="257"/>
      <c r="B1793" s="239"/>
    </row>
    <row r="1794" spans="1:2" s="213" customFormat="1">
      <c r="A1794" s="257"/>
      <c r="B1794" s="239"/>
    </row>
    <row r="1795" spans="1:2" s="213" customFormat="1">
      <c r="A1795" s="257"/>
      <c r="B1795" s="239"/>
    </row>
    <row r="1796" spans="1:2" s="213" customFormat="1">
      <c r="A1796" s="257"/>
      <c r="B1796" s="239"/>
    </row>
    <row r="1797" spans="1:2" s="213" customFormat="1">
      <c r="A1797" s="257"/>
      <c r="B1797" s="239"/>
    </row>
    <row r="1798" spans="1:2" s="213" customFormat="1">
      <c r="A1798" s="257"/>
      <c r="B1798" s="239"/>
    </row>
    <row r="1799" spans="1:2" s="213" customFormat="1">
      <c r="A1799" s="257"/>
      <c r="B1799" s="239"/>
    </row>
    <row r="1800" spans="1:2" s="213" customFormat="1">
      <c r="A1800" s="257"/>
      <c r="B1800" s="239"/>
    </row>
    <row r="1801" spans="1:2" s="213" customFormat="1">
      <c r="A1801" s="257"/>
      <c r="B1801" s="239"/>
    </row>
    <row r="1802" spans="1:2" s="213" customFormat="1">
      <c r="A1802" s="257"/>
      <c r="B1802" s="239"/>
    </row>
    <row r="1803" spans="1:2" s="213" customFormat="1">
      <c r="A1803" s="257"/>
      <c r="B1803" s="239"/>
    </row>
    <row r="1804" spans="1:2" s="213" customFormat="1">
      <c r="A1804" s="257"/>
      <c r="B1804" s="239"/>
    </row>
    <row r="1805" spans="1:2" s="213" customFormat="1">
      <c r="A1805" s="257"/>
      <c r="B1805" s="239"/>
    </row>
    <row r="1806" spans="1:2" s="213" customFormat="1">
      <c r="A1806" s="257"/>
      <c r="B1806" s="239"/>
    </row>
    <row r="1807" spans="1:2" s="213" customFormat="1">
      <c r="A1807" s="257"/>
      <c r="B1807" s="239"/>
    </row>
    <row r="1808" spans="1:2" s="213" customFormat="1">
      <c r="A1808" s="257"/>
      <c r="B1808" s="239"/>
    </row>
    <row r="1809" spans="1:2" s="213" customFormat="1">
      <c r="A1809" s="257"/>
      <c r="B1809" s="239"/>
    </row>
    <row r="1810" spans="1:2" s="213" customFormat="1">
      <c r="A1810" s="257"/>
      <c r="B1810" s="239"/>
    </row>
    <row r="1811" spans="1:2" s="213" customFormat="1">
      <c r="A1811" s="257"/>
      <c r="B1811" s="239"/>
    </row>
    <row r="1812" spans="1:2" s="213" customFormat="1">
      <c r="A1812" s="257"/>
      <c r="B1812" s="239"/>
    </row>
    <row r="1813" spans="1:2" s="213" customFormat="1">
      <c r="A1813" s="257"/>
      <c r="B1813" s="239"/>
    </row>
    <row r="1814" spans="1:2" s="213" customFormat="1">
      <c r="A1814" s="257"/>
      <c r="B1814" s="239"/>
    </row>
    <row r="1815" spans="1:2" s="213" customFormat="1">
      <c r="A1815" s="257"/>
      <c r="B1815" s="239"/>
    </row>
    <row r="1816" spans="1:2" s="213" customFormat="1">
      <c r="A1816" s="257"/>
      <c r="B1816" s="239"/>
    </row>
    <row r="1817" spans="1:2" s="213" customFormat="1">
      <c r="A1817" s="257"/>
      <c r="B1817" s="239"/>
    </row>
    <row r="1818" spans="1:2" s="213" customFormat="1">
      <c r="A1818" s="257"/>
      <c r="B1818" s="239"/>
    </row>
    <row r="1819" spans="1:2" s="213" customFormat="1">
      <c r="A1819" s="257"/>
      <c r="B1819" s="239"/>
    </row>
    <row r="1820" spans="1:2" s="213" customFormat="1">
      <c r="A1820" s="257"/>
      <c r="B1820" s="239"/>
    </row>
    <row r="1821" spans="1:2" s="213" customFormat="1">
      <c r="A1821" s="257"/>
      <c r="B1821" s="239"/>
    </row>
    <row r="1822" spans="1:2" s="213" customFormat="1">
      <c r="A1822" s="257"/>
      <c r="B1822" s="239"/>
    </row>
    <row r="1823" spans="1:2" s="213" customFormat="1">
      <c r="A1823" s="257"/>
      <c r="B1823" s="239"/>
    </row>
    <row r="1824" spans="1:2" s="213" customFormat="1">
      <c r="A1824" s="257"/>
      <c r="B1824" s="239"/>
    </row>
    <row r="1825" spans="1:2" s="213" customFormat="1">
      <c r="A1825" s="257"/>
      <c r="B1825" s="239"/>
    </row>
    <row r="1826" spans="1:2" s="213" customFormat="1">
      <c r="A1826" s="257"/>
      <c r="B1826" s="239"/>
    </row>
    <row r="1827" spans="1:2" s="213" customFormat="1">
      <c r="A1827" s="257"/>
      <c r="B1827" s="239"/>
    </row>
    <row r="1828" spans="1:2" s="213" customFormat="1">
      <c r="A1828" s="257"/>
      <c r="B1828" s="239"/>
    </row>
    <row r="1829" spans="1:2" s="213" customFormat="1">
      <c r="A1829" s="257"/>
      <c r="B1829" s="239"/>
    </row>
    <row r="1830" spans="1:2" s="213" customFormat="1">
      <c r="A1830" s="257"/>
      <c r="B1830" s="239"/>
    </row>
    <row r="1831" spans="1:2" s="213" customFormat="1">
      <c r="A1831" s="257"/>
      <c r="B1831" s="239"/>
    </row>
    <row r="1832" spans="1:2" s="213" customFormat="1">
      <c r="A1832" s="257"/>
      <c r="B1832" s="239"/>
    </row>
    <row r="1833" spans="1:2" s="213" customFormat="1">
      <c r="A1833" s="257"/>
      <c r="B1833" s="239"/>
    </row>
    <row r="1834" spans="1:2" s="213" customFormat="1" ht="12.75" customHeight="1">
      <c r="A1834" s="257"/>
      <c r="B1834" s="239"/>
    </row>
    <row r="1835" spans="1:2" s="213" customFormat="1" ht="12.75" customHeight="1">
      <c r="A1835" s="257"/>
      <c r="B1835" s="239"/>
    </row>
    <row r="1836" spans="1:2" s="213" customFormat="1" ht="12.75" customHeight="1">
      <c r="A1836" s="257"/>
      <c r="B1836" s="239"/>
    </row>
    <row r="1837" spans="1:2" s="213" customFormat="1" ht="12.75" customHeight="1">
      <c r="A1837" s="257"/>
      <c r="B1837" s="239"/>
    </row>
    <row r="1838" spans="1:2" s="213" customFormat="1" ht="12.75" customHeight="1">
      <c r="A1838" s="257"/>
      <c r="B1838" s="239"/>
    </row>
    <row r="1839" spans="1:2" s="213" customFormat="1" ht="12.75" customHeight="1">
      <c r="A1839" s="257"/>
      <c r="B1839" s="239"/>
    </row>
    <row r="1840" spans="1:2" s="213" customFormat="1" ht="12.75" customHeight="1">
      <c r="A1840" s="257"/>
      <c r="B1840" s="239"/>
    </row>
    <row r="1841" spans="1:2" s="213" customFormat="1" ht="12.75" customHeight="1">
      <c r="A1841" s="257"/>
      <c r="B1841" s="239"/>
    </row>
    <row r="1842" spans="1:2" s="213" customFormat="1" ht="12.75" customHeight="1">
      <c r="A1842" s="257"/>
      <c r="B1842" s="239"/>
    </row>
    <row r="1843" spans="1:2" s="213" customFormat="1">
      <c r="A1843" s="257"/>
      <c r="B1843" s="239"/>
    </row>
    <row r="1844" spans="1:2" s="213" customFormat="1">
      <c r="A1844" s="257"/>
      <c r="B1844" s="239"/>
    </row>
    <row r="1845" spans="1:2" s="213" customFormat="1">
      <c r="A1845" s="257"/>
      <c r="B1845" s="239"/>
    </row>
    <row r="1846" spans="1:2" s="213" customFormat="1">
      <c r="A1846" s="257"/>
      <c r="B1846" s="239"/>
    </row>
    <row r="1847" spans="1:2" s="213" customFormat="1">
      <c r="A1847" s="257"/>
      <c r="B1847" s="239"/>
    </row>
    <row r="1848" spans="1:2" s="213" customFormat="1">
      <c r="A1848" s="257"/>
      <c r="B1848" s="239"/>
    </row>
    <row r="1849" spans="1:2" s="213" customFormat="1">
      <c r="A1849" s="257"/>
      <c r="B1849" s="239"/>
    </row>
    <row r="1850" spans="1:2" s="213" customFormat="1">
      <c r="A1850" s="257"/>
      <c r="B1850" s="239"/>
    </row>
    <row r="1851" spans="1:2" s="213" customFormat="1">
      <c r="A1851" s="257"/>
      <c r="B1851" s="239"/>
    </row>
    <row r="1852" spans="1:2" s="213" customFormat="1">
      <c r="A1852" s="257"/>
      <c r="B1852" s="239"/>
    </row>
    <row r="1853" spans="1:2" s="213" customFormat="1">
      <c r="A1853" s="257"/>
      <c r="B1853" s="239"/>
    </row>
    <row r="1854" spans="1:2" s="213" customFormat="1">
      <c r="A1854" s="257"/>
      <c r="B1854" s="239"/>
    </row>
    <row r="1855" spans="1:2" s="213" customFormat="1">
      <c r="A1855" s="257"/>
      <c r="B1855" s="239"/>
    </row>
    <row r="1856" spans="1:2" s="213" customFormat="1">
      <c r="A1856" s="257"/>
      <c r="B1856" s="239"/>
    </row>
    <row r="1857" spans="1:2" s="213" customFormat="1">
      <c r="A1857" s="257"/>
      <c r="B1857" s="239"/>
    </row>
    <row r="1858" spans="1:2" s="213" customFormat="1">
      <c r="A1858" s="257"/>
      <c r="B1858" s="239"/>
    </row>
    <row r="1859" spans="1:2" s="213" customFormat="1">
      <c r="A1859" s="257"/>
      <c r="B1859" s="239"/>
    </row>
    <row r="1860" spans="1:2" s="213" customFormat="1">
      <c r="A1860" s="257"/>
      <c r="B1860" s="239"/>
    </row>
    <row r="1861" spans="1:2" s="213" customFormat="1">
      <c r="A1861" s="257"/>
      <c r="B1861" s="239"/>
    </row>
    <row r="1862" spans="1:2" s="213" customFormat="1">
      <c r="A1862" s="257"/>
      <c r="B1862" s="239"/>
    </row>
    <row r="1863" spans="1:2" s="213" customFormat="1">
      <c r="A1863" s="257"/>
      <c r="B1863" s="239"/>
    </row>
    <row r="1864" spans="1:2" s="213" customFormat="1">
      <c r="A1864" s="257"/>
      <c r="B1864" s="239"/>
    </row>
    <row r="1865" spans="1:2" s="213" customFormat="1">
      <c r="A1865" s="257"/>
      <c r="B1865" s="239"/>
    </row>
    <row r="1866" spans="1:2" s="213" customFormat="1">
      <c r="A1866" s="257"/>
      <c r="B1866" s="239"/>
    </row>
    <row r="1867" spans="1:2" s="213" customFormat="1">
      <c r="A1867" s="257"/>
      <c r="B1867" s="239"/>
    </row>
    <row r="1868" spans="1:2" s="213" customFormat="1">
      <c r="A1868" s="257"/>
      <c r="B1868" s="239"/>
    </row>
    <row r="1869" spans="1:2" s="213" customFormat="1">
      <c r="A1869" s="257"/>
      <c r="B1869" s="239"/>
    </row>
    <row r="1870" spans="1:2" s="213" customFormat="1">
      <c r="A1870" s="257"/>
      <c r="B1870" s="239"/>
    </row>
    <row r="1871" spans="1:2" s="213" customFormat="1">
      <c r="A1871" s="257"/>
      <c r="B1871" s="239"/>
    </row>
    <row r="1872" spans="1:2" s="213" customFormat="1">
      <c r="A1872" s="257"/>
      <c r="B1872" s="239"/>
    </row>
    <row r="1873" spans="1:2" s="213" customFormat="1">
      <c r="A1873" s="257"/>
      <c r="B1873" s="239"/>
    </row>
    <row r="1874" spans="1:2" s="213" customFormat="1">
      <c r="A1874" s="257"/>
      <c r="B1874" s="239"/>
    </row>
    <row r="1875" spans="1:2" s="213" customFormat="1">
      <c r="A1875" s="257"/>
      <c r="B1875" s="239"/>
    </row>
    <row r="1876" spans="1:2" s="213" customFormat="1">
      <c r="A1876" s="257"/>
      <c r="B1876" s="239"/>
    </row>
    <row r="1877" spans="1:2" s="213" customFormat="1">
      <c r="A1877" s="257"/>
      <c r="B1877" s="239"/>
    </row>
    <row r="1878" spans="1:2" s="213" customFormat="1">
      <c r="A1878" s="257"/>
      <c r="B1878" s="239"/>
    </row>
    <row r="1879" spans="1:2" s="213" customFormat="1">
      <c r="A1879" s="257"/>
      <c r="B1879" s="239"/>
    </row>
    <row r="1880" spans="1:2" s="213" customFormat="1">
      <c r="A1880" s="257"/>
      <c r="B1880" s="239"/>
    </row>
    <row r="1881" spans="1:2" s="213" customFormat="1">
      <c r="A1881" s="257"/>
      <c r="B1881" s="239"/>
    </row>
    <row r="1882" spans="1:2" s="213" customFormat="1">
      <c r="A1882" s="257"/>
      <c r="B1882" s="239"/>
    </row>
    <row r="1883" spans="1:2" s="213" customFormat="1">
      <c r="A1883" s="257"/>
      <c r="B1883" s="239"/>
    </row>
    <row r="1884" spans="1:2" s="213" customFormat="1">
      <c r="A1884" s="257"/>
      <c r="B1884" s="239"/>
    </row>
    <row r="1885" spans="1:2" s="213" customFormat="1">
      <c r="A1885" s="257"/>
      <c r="B1885" s="239"/>
    </row>
    <row r="1886" spans="1:2" s="213" customFormat="1">
      <c r="A1886" s="257"/>
      <c r="B1886" s="239"/>
    </row>
    <row r="1887" spans="1:2" s="213" customFormat="1">
      <c r="A1887" s="257"/>
      <c r="B1887" s="239"/>
    </row>
    <row r="1888" spans="1:2" s="213" customFormat="1">
      <c r="A1888" s="257"/>
      <c r="B1888" s="239"/>
    </row>
    <row r="1889" spans="1:2" s="213" customFormat="1" ht="12.75" customHeight="1">
      <c r="A1889" s="257"/>
      <c r="B1889" s="239"/>
    </row>
    <row r="1890" spans="1:2" s="213" customFormat="1" ht="12.75" customHeight="1">
      <c r="A1890" s="257"/>
      <c r="B1890" s="239"/>
    </row>
    <row r="1891" spans="1:2" s="213" customFormat="1" ht="12.75" customHeight="1">
      <c r="A1891" s="257"/>
      <c r="B1891" s="239"/>
    </row>
    <row r="1892" spans="1:2" s="213" customFormat="1" ht="12.75" customHeight="1">
      <c r="A1892" s="257"/>
      <c r="B1892" s="239"/>
    </row>
    <row r="1893" spans="1:2" s="213" customFormat="1" ht="12.75" customHeight="1">
      <c r="A1893" s="257"/>
      <c r="B1893" s="239"/>
    </row>
    <row r="1894" spans="1:2" s="213" customFormat="1" ht="12.75" customHeight="1">
      <c r="A1894" s="257"/>
      <c r="B1894" s="239"/>
    </row>
    <row r="1895" spans="1:2" s="213" customFormat="1" ht="12.75" customHeight="1">
      <c r="A1895" s="257"/>
      <c r="B1895" s="239"/>
    </row>
    <row r="1896" spans="1:2" s="213" customFormat="1" ht="12.75" customHeight="1">
      <c r="A1896" s="257"/>
      <c r="B1896" s="239"/>
    </row>
    <row r="1897" spans="1:2" s="213" customFormat="1">
      <c r="A1897" s="257"/>
      <c r="B1897" s="239"/>
    </row>
    <row r="1898" spans="1:2" s="213" customFormat="1">
      <c r="A1898" s="257"/>
      <c r="B1898" s="239"/>
    </row>
    <row r="1899" spans="1:2" s="213" customFormat="1">
      <c r="A1899" s="257"/>
      <c r="B1899" s="239"/>
    </row>
    <row r="1900" spans="1:2" s="213" customFormat="1">
      <c r="A1900" s="257"/>
      <c r="B1900" s="239"/>
    </row>
    <row r="1901" spans="1:2" s="213" customFormat="1">
      <c r="A1901" s="257"/>
      <c r="B1901" s="239"/>
    </row>
    <row r="1902" spans="1:2" s="213" customFormat="1">
      <c r="A1902" s="257"/>
      <c r="B1902" s="239"/>
    </row>
    <row r="1903" spans="1:2" s="213" customFormat="1">
      <c r="A1903" s="257"/>
      <c r="B1903" s="239"/>
    </row>
    <row r="1904" spans="1:2" s="213" customFormat="1">
      <c r="A1904" s="257"/>
      <c r="B1904" s="239"/>
    </row>
    <row r="1905" spans="1:2" s="213" customFormat="1">
      <c r="A1905" s="257"/>
      <c r="B1905" s="239"/>
    </row>
    <row r="1906" spans="1:2" s="213" customFormat="1">
      <c r="A1906" s="257"/>
      <c r="B1906" s="239"/>
    </row>
    <row r="1907" spans="1:2" s="213" customFormat="1">
      <c r="A1907" s="257"/>
      <c r="B1907" s="239"/>
    </row>
    <row r="1908" spans="1:2" s="213" customFormat="1">
      <c r="A1908" s="257"/>
      <c r="B1908" s="239"/>
    </row>
    <row r="1909" spans="1:2" s="213" customFormat="1">
      <c r="A1909" s="257"/>
      <c r="B1909" s="239"/>
    </row>
    <row r="1910" spans="1:2" s="213" customFormat="1">
      <c r="A1910" s="257"/>
      <c r="B1910" s="239"/>
    </row>
    <row r="1911" spans="1:2" s="213" customFormat="1">
      <c r="A1911" s="257"/>
      <c r="B1911" s="239"/>
    </row>
    <row r="1912" spans="1:2" s="213" customFormat="1">
      <c r="A1912" s="257"/>
      <c r="B1912" s="239"/>
    </row>
    <row r="1913" spans="1:2" s="213" customFormat="1">
      <c r="A1913" s="257"/>
      <c r="B1913" s="239"/>
    </row>
    <row r="1914" spans="1:2" s="213" customFormat="1">
      <c r="A1914" s="257"/>
      <c r="B1914" s="239"/>
    </row>
    <row r="1915" spans="1:2" s="213" customFormat="1">
      <c r="A1915" s="257"/>
      <c r="B1915" s="239"/>
    </row>
    <row r="1916" spans="1:2" s="213" customFormat="1">
      <c r="A1916" s="257"/>
      <c r="B1916" s="239"/>
    </row>
    <row r="1917" spans="1:2" s="213" customFormat="1">
      <c r="A1917" s="257"/>
      <c r="B1917" s="239"/>
    </row>
    <row r="1918" spans="1:2" s="213" customFormat="1">
      <c r="A1918" s="257"/>
      <c r="B1918" s="239"/>
    </row>
    <row r="1919" spans="1:2" s="213" customFormat="1">
      <c r="A1919" s="257"/>
      <c r="B1919" s="239"/>
    </row>
    <row r="1920" spans="1:2" s="213" customFormat="1">
      <c r="A1920" s="257"/>
      <c r="B1920" s="239"/>
    </row>
    <row r="1921" spans="1:2" s="213" customFormat="1">
      <c r="A1921" s="257"/>
      <c r="B1921" s="239"/>
    </row>
    <row r="1922" spans="1:2" s="213" customFormat="1">
      <c r="A1922" s="257"/>
      <c r="B1922" s="239"/>
    </row>
    <row r="1923" spans="1:2" s="213" customFormat="1">
      <c r="A1923" s="257"/>
      <c r="B1923" s="239"/>
    </row>
    <row r="1924" spans="1:2" s="213" customFormat="1">
      <c r="A1924" s="257"/>
      <c r="B1924" s="239"/>
    </row>
    <row r="1925" spans="1:2" s="213" customFormat="1">
      <c r="A1925" s="257"/>
      <c r="B1925" s="239"/>
    </row>
    <row r="1926" spans="1:2" s="213" customFormat="1">
      <c r="A1926" s="257"/>
      <c r="B1926" s="239"/>
    </row>
    <row r="1927" spans="1:2" s="213" customFormat="1">
      <c r="A1927" s="257"/>
      <c r="B1927" s="239"/>
    </row>
    <row r="1928" spans="1:2" s="213" customFormat="1">
      <c r="A1928" s="257"/>
      <c r="B1928" s="239"/>
    </row>
    <row r="1929" spans="1:2" s="213" customFormat="1">
      <c r="A1929" s="257"/>
      <c r="B1929" s="239"/>
    </row>
    <row r="1930" spans="1:2" s="213" customFormat="1">
      <c r="A1930" s="257"/>
      <c r="B1930" s="239"/>
    </row>
    <row r="1931" spans="1:2" s="213" customFormat="1">
      <c r="A1931" s="257"/>
      <c r="B1931" s="239"/>
    </row>
    <row r="1932" spans="1:2" s="213" customFormat="1">
      <c r="A1932" s="257"/>
      <c r="B1932" s="239"/>
    </row>
    <row r="1933" spans="1:2" s="213" customFormat="1">
      <c r="A1933" s="257"/>
      <c r="B1933" s="239"/>
    </row>
    <row r="1934" spans="1:2" s="213" customFormat="1">
      <c r="A1934" s="257"/>
      <c r="B1934" s="239"/>
    </row>
    <row r="1935" spans="1:2" s="213" customFormat="1">
      <c r="A1935" s="257"/>
      <c r="B1935" s="239"/>
    </row>
    <row r="1936" spans="1:2" s="213" customFormat="1">
      <c r="A1936" s="257"/>
      <c r="B1936" s="239"/>
    </row>
    <row r="1937" spans="1:2" s="213" customFormat="1">
      <c r="A1937" s="257"/>
      <c r="B1937" s="239"/>
    </row>
    <row r="1938" spans="1:2" s="213" customFormat="1">
      <c r="A1938" s="257"/>
      <c r="B1938" s="239"/>
    </row>
    <row r="1939" spans="1:2" s="213" customFormat="1">
      <c r="A1939" s="257"/>
      <c r="B1939" s="239"/>
    </row>
    <row r="1940" spans="1:2" s="213" customFormat="1">
      <c r="A1940" s="257"/>
      <c r="B1940" s="239"/>
    </row>
    <row r="1941" spans="1:2" s="213" customFormat="1">
      <c r="A1941" s="257"/>
      <c r="B1941" s="239"/>
    </row>
    <row r="1942" spans="1:2" s="213" customFormat="1">
      <c r="A1942" s="257"/>
      <c r="B1942" s="239"/>
    </row>
    <row r="1943" spans="1:2" s="213" customFormat="1">
      <c r="A1943" s="257"/>
      <c r="B1943" s="239"/>
    </row>
    <row r="1944" spans="1:2" s="213" customFormat="1" ht="12.75" customHeight="1">
      <c r="A1944" s="257"/>
      <c r="B1944" s="239"/>
    </row>
    <row r="1945" spans="1:2" s="213" customFormat="1" ht="12.75" customHeight="1">
      <c r="A1945" s="257"/>
      <c r="B1945" s="239"/>
    </row>
    <row r="1946" spans="1:2" s="213" customFormat="1" ht="12.75" customHeight="1">
      <c r="A1946" s="257"/>
      <c r="B1946" s="239"/>
    </row>
    <row r="1947" spans="1:2" s="213" customFormat="1" ht="12.75" customHeight="1">
      <c r="A1947" s="257"/>
      <c r="B1947" s="239"/>
    </row>
    <row r="1948" spans="1:2" s="213" customFormat="1" ht="12.75" customHeight="1">
      <c r="A1948" s="257"/>
      <c r="B1948" s="239"/>
    </row>
    <row r="1949" spans="1:2" s="213" customFormat="1" ht="12.75" customHeight="1">
      <c r="A1949" s="257"/>
      <c r="B1949" s="239"/>
    </row>
    <row r="1950" spans="1:2" s="213" customFormat="1" ht="12.75" customHeight="1">
      <c r="A1950" s="257"/>
      <c r="B1950" s="239"/>
    </row>
    <row r="1951" spans="1:2" s="213" customFormat="1" ht="12.75" customHeight="1">
      <c r="A1951" s="257"/>
      <c r="B1951" s="239"/>
    </row>
    <row r="1952" spans="1:2" s="213" customFormat="1" ht="12.75" customHeight="1">
      <c r="A1952" s="257"/>
      <c r="B1952" s="239"/>
    </row>
    <row r="1953" spans="1:2" s="213" customFormat="1">
      <c r="A1953" s="257"/>
      <c r="B1953" s="239"/>
    </row>
    <row r="1954" spans="1:2" s="213" customFormat="1">
      <c r="A1954" s="257"/>
      <c r="B1954" s="239"/>
    </row>
    <row r="1955" spans="1:2" s="213" customFormat="1">
      <c r="A1955" s="257"/>
      <c r="B1955" s="239"/>
    </row>
    <row r="1956" spans="1:2" s="213" customFormat="1">
      <c r="A1956" s="257"/>
      <c r="B1956" s="239"/>
    </row>
    <row r="1957" spans="1:2" s="213" customFormat="1">
      <c r="A1957" s="257"/>
      <c r="B1957" s="239"/>
    </row>
    <row r="1958" spans="1:2" s="213" customFormat="1">
      <c r="A1958" s="257"/>
      <c r="B1958" s="239"/>
    </row>
    <row r="1959" spans="1:2" s="213" customFormat="1">
      <c r="A1959" s="257"/>
      <c r="B1959" s="239"/>
    </row>
    <row r="1960" spans="1:2" s="213" customFormat="1">
      <c r="A1960" s="257"/>
      <c r="B1960" s="239"/>
    </row>
    <row r="1961" spans="1:2" s="213" customFormat="1">
      <c r="A1961" s="257"/>
      <c r="B1961" s="239"/>
    </row>
    <row r="1962" spans="1:2" s="213" customFormat="1">
      <c r="A1962" s="257"/>
      <c r="B1962" s="239"/>
    </row>
    <row r="1963" spans="1:2" s="213" customFormat="1">
      <c r="A1963" s="257"/>
      <c r="B1963" s="239"/>
    </row>
    <row r="1964" spans="1:2" s="213" customFormat="1">
      <c r="A1964" s="257"/>
      <c r="B1964" s="239"/>
    </row>
    <row r="1965" spans="1:2" s="213" customFormat="1">
      <c r="A1965" s="257"/>
      <c r="B1965" s="239"/>
    </row>
    <row r="1966" spans="1:2" s="213" customFormat="1">
      <c r="A1966" s="257"/>
      <c r="B1966" s="239"/>
    </row>
    <row r="1967" spans="1:2" s="213" customFormat="1">
      <c r="A1967" s="257"/>
      <c r="B1967" s="239"/>
    </row>
    <row r="1968" spans="1:2" s="213" customFormat="1">
      <c r="A1968" s="257"/>
      <c r="B1968" s="239"/>
    </row>
    <row r="1969" spans="1:2" s="213" customFormat="1">
      <c r="A1969" s="257"/>
      <c r="B1969" s="239"/>
    </row>
    <row r="1970" spans="1:2" s="213" customFormat="1">
      <c r="A1970" s="257"/>
      <c r="B1970" s="239"/>
    </row>
    <row r="1971" spans="1:2" s="213" customFormat="1">
      <c r="A1971" s="257"/>
      <c r="B1971" s="239"/>
    </row>
    <row r="1972" spans="1:2" s="213" customFormat="1">
      <c r="A1972" s="257"/>
      <c r="B1972" s="239"/>
    </row>
    <row r="1973" spans="1:2" s="213" customFormat="1">
      <c r="A1973" s="257"/>
      <c r="B1973" s="239"/>
    </row>
    <row r="1974" spans="1:2" s="213" customFormat="1">
      <c r="A1974" s="257"/>
      <c r="B1974" s="239"/>
    </row>
    <row r="1975" spans="1:2" s="213" customFormat="1">
      <c r="A1975" s="257"/>
      <c r="B1975" s="239"/>
    </row>
    <row r="1976" spans="1:2" s="213" customFormat="1">
      <c r="A1976" s="257"/>
      <c r="B1976" s="239"/>
    </row>
    <row r="1977" spans="1:2" s="213" customFormat="1">
      <c r="A1977" s="257"/>
      <c r="B1977" s="239"/>
    </row>
    <row r="1978" spans="1:2" s="213" customFormat="1">
      <c r="A1978" s="257"/>
      <c r="B1978" s="239"/>
    </row>
    <row r="1979" spans="1:2" s="213" customFormat="1">
      <c r="A1979" s="257"/>
      <c r="B1979" s="239"/>
    </row>
    <row r="1980" spans="1:2" s="213" customFormat="1">
      <c r="A1980" s="257"/>
      <c r="B1980" s="239"/>
    </row>
    <row r="1981" spans="1:2" s="213" customFormat="1">
      <c r="A1981" s="257"/>
      <c r="B1981" s="239"/>
    </row>
    <row r="1982" spans="1:2" s="213" customFormat="1">
      <c r="A1982" s="257"/>
      <c r="B1982" s="239"/>
    </row>
    <row r="1983" spans="1:2" s="213" customFormat="1">
      <c r="A1983" s="257"/>
      <c r="B1983" s="239"/>
    </row>
    <row r="1984" spans="1:2" s="213" customFormat="1">
      <c r="A1984" s="257"/>
      <c r="B1984" s="239"/>
    </row>
    <row r="1985" spans="1:2" s="213" customFormat="1">
      <c r="A1985" s="257"/>
      <c r="B1985" s="239"/>
    </row>
    <row r="1986" spans="1:2" s="213" customFormat="1">
      <c r="A1986" s="257"/>
      <c r="B1986" s="239"/>
    </row>
    <row r="1987" spans="1:2" s="213" customFormat="1">
      <c r="A1987" s="257"/>
      <c r="B1987" s="239"/>
    </row>
    <row r="1988" spans="1:2" s="213" customFormat="1">
      <c r="A1988" s="257"/>
      <c r="B1988" s="239"/>
    </row>
    <row r="1989" spans="1:2" s="213" customFormat="1">
      <c r="A1989" s="257"/>
      <c r="B1989" s="239"/>
    </row>
    <row r="1990" spans="1:2" s="213" customFormat="1">
      <c r="A1990" s="257"/>
      <c r="B1990" s="239"/>
    </row>
    <row r="1991" spans="1:2" s="213" customFormat="1">
      <c r="A1991" s="257"/>
      <c r="B1991" s="239"/>
    </row>
    <row r="1992" spans="1:2" s="213" customFormat="1">
      <c r="A1992" s="257"/>
      <c r="B1992" s="239"/>
    </row>
    <row r="1993" spans="1:2" s="213" customFormat="1">
      <c r="A1993" s="257"/>
      <c r="B1993" s="239"/>
    </row>
    <row r="1994" spans="1:2" s="213" customFormat="1">
      <c r="A1994" s="257"/>
      <c r="B1994" s="239"/>
    </row>
    <row r="1995" spans="1:2" s="213" customFormat="1">
      <c r="A1995" s="257"/>
      <c r="B1995" s="239"/>
    </row>
    <row r="1996" spans="1:2" s="213" customFormat="1">
      <c r="A1996" s="257"/>
      <c r="B1996" s="239"/>
    </row>
    <row r="1997" spans="1:2" s="213" customFormat="1">
      <c r="A1997" s="257"/>
      <c r="B1997" s="239"/>
    </row>
    <row r="1998" spans="1:2" s="213" customFormat="1">
      <c r="A1998" s="257"/>
      <c r="B1998" s="239"/>
    </row>
    <row r="1999" spans="1:2" s="213" customFormat="1" ht="12.75" customHeight="1">
      <c r="A1999" s="257"/>
      <c r="B1999" s="239"/>
    </row>
    <row r="2000" spans="1:2" s="213" customFormat="1" ht="12.75" customHeight="1">
      <c r="A2000" s="257"/>
      <c r="B2000" s="239"/>
    </row>
    <row r="2001" spans="1:2" s="213" customFormat="1" ht="12.75" customHeight="1">
      <c r="A2001" s="257"/>
      <c r="B2001" s="239"/>
    </row>
    <row r="2002" spans="1:2" s="213" customFormat="1" ht="12.75" customHeight="1">
      <c r="A2002" s="257"/>
      <c r="B2002" s="239"/>
    </row>
    <row r="2003" spans="1:2" s="213" customFormat="1" ht="12.75" customHeight="1">
      <c r="A2003" s="257"/>
      <c r="B2003" s="239"/>
    </row>
    <row r="2004" spans="1:2" s="213" customFormat="1" ht="12.75" customHeight="1">
      <c r="A2004" s="257"/>
      <c r="B2004" s="239"/>
    </row>
    <row r="2005" spans="1:2" s="213" customFormat="1" ht="12.75" customHeight="1">
      <c r="A2005" s="257"/>
      <c r="B2005" s="239"/>
    </row>
    <row r="2006" spans="1:2" s="213" customFormat="1" ht="12.75" customHeight="1">
      <c r="A2006" s="257"/>
      <c r="B2006" s="239"/>
    </row>
    <row r="2007" spans="1:2" s="213" customFormat="1">
      <c r="A2007" s="257"/>
      <c r="B2007" s="239"/>
    </row>
    <row r="2008" spans="1:2" s="213" customFormat="1">
      <c r="A2008" s="257"/>
      <c r="B2008" s="239"/>
    </row>
    <row r="2009" spans="1:2" s="213" customFormat="1">
      <c r="A2009" s="257"/>
      <c r="B2009" s="239"/>
    </row>
    <row r="2010" spans="1:2" s="213" customFormat="1">
      <c r="A2010" s="257"/>
      <c r="B2010" s="239"/>
    </row>
    <row r="2011" spans="1:2" s="213" customFormat="1">
      <c r="A2011" s="257"/>
      <c r="B2011" s="239"/>
    </row>
    <row r="2012" spans="1:2" s="213" customFormat="1">
      <c r="A2012" s="257"/>
      <c r="B2012" s="239"/>
    </row>
    <row r="2013" spans="1:2" s="213" customFormat="1">
      <c r="A2013" s="257"/>
      <c r="B2013" s="239"/>
    </row>
    <row r="2014" spans="1:2" s="213" customFormat="1">
      <c r="A2014" s="257"/>
      <c r="B2014" s="239"/>
    </row>
    <row r="2015" spans="1:2" s="213" customFormat="1">
      <c r="A2015" s="257"/>
      <c r="B2015" s="239"/>
    </row>
    <row r="2016" spans="1:2" s="213" customFormat="1">
      <c r="A2016" s="257"/>
      <c r="B2016" s="239"/>
    </row>
    <row r="2017" spans="1:2" s="213" customFormat="1">
      <c r="A2017" s="257"/>
      <c r="B2017" s="239"/>
    </row>
    <row r="2018" spans="1:2" s="213" customFormat="1">
      <c r="A2018" s="257"/>
      <c r="B2018" s="239"/>
    </row>
    <row r="2019" spans="1:2" s="213" customFormat="1">
      <c r="A2019" s="257"/>
      <c r="B2019" s="239"/>
    </row>
    <row r="2020" spans="1:2" s="213" customFormat="1">
      <c r="A2020" s="257"/>
      <c r="B2020" s="239"/>
    </row>
    <row r="2021" spans="1:2" s="213" customFormat="1">
      <c r="A2021" s="257"/>
      <c r="B2021" s="239"/>
    </row>
    <row r="2022" spans="1:2" s="213" customFormat="1">
      <c r="A2022" s="257"/>
      <c r="B2022" s="239"/>
    </row>
    <row r="2023" spans="1:2" s="213" customFormat="1">
      <c r="A2023" s="257"/>
      <c r="B2023" s="239"/>
    </row>
    <row r="2024" spans="1:2" s="213" customFormat="1">
      <c r="A2024" s="257"/>
      <c r="B2024" s="239"/>
    </row>
    <row r="2025" spans="1:2" s="213" customFormat="1">
      <c r="A2025" s="257"/>
      <c r="B2025" s="239"/>
    </row>
    <row r="2026" spans="1:2" s="213" customFormat="1">
      <c r="A2026" s="257"/>
      <c r="B2026" s="239"/>
    </row>
    <row r="2027" spans="1:2" s="213" customFormat="1">
      <c r="A2027" s="257"/>
      <c r="B2027" s="239"/>
    </row>
    <row r="2028" spans="1:2" s="213" customFormat="1">
      <c r="A2028" s="257"/>
      <c r="B2028" s="239"/>
    </row>
    <row r="2029" spans="1:2" s="213" customFormat="1">
      <c r="A2029" s="257"/>
      <c r="B2029" s="239"/>
    </row>
    <row r="2030" spans="1:2" s="213" customFormat="1">
      <c r="A2030" s="257"/>
      <c r="B2030" s="239"/>
    </row>
    <row r="2031" spans="1:2" s="213" customFormat="1">
      <c r="A2031" s="257"/>
      <c r="B2031" s="239"/>
    </row>
    <row r="2032" spans="1:2" s="213" customFormat="1">
      <c r="A2032" s="257"/>
      <c r="B2032" s="239"/>
    </row>
    <row r="2033" spans="1:2" s="213" customFormat="1">
      <c r="A2033" s="257"/>
      <c r="B2033" s="239"/>
    </row>
    <row r="2034" spans="1:2" s="213" customFormat="1">
      <c r="A2034" s="257"/>
      <c r="B2034" s="239"/>
    </row>
    <row r="2035" spans="1:2" s="213" customFormat="1">
      <c r="A2035" s="257"/>
      <c r="B2035" s="239"/>
    </row>
    <row r="2036" spans="1:2" s="213" customFormat="1">
      <c r="A2036" s="257"/>
      <c r="B2036" s="239"/>
    </row>
    <row r="2037" spans="1:2" s="213" customFormat="1">
      <c r="A2037" s="257"/>
      <c r="B2037" s="239"/>
    </row>
    <row r="2038" spans="1:2" s="213" customFormat="1">
      <c r="A2038" s="257"/>
      <c r="B2038" s="239"/>
    </row>
    <row r="2039" spans="1:2" s="213" customFormat="1">
      <c r="A2039" s="257"/>
      <c r="B2039" s="239"/>
    </row>
    <row r="2040" spans="1:2" s="213" customFormat="1">
      <c r="A2040" s="257"/>
      <c r="B2040" s="239"/>
    </row>
    <row r="2041" spans="1:2" s="213" customFormat="1">
      <c r="A2041" s="257"/>
      <c r="B2041" s="239"/>
    </row>
    <row r="2042" spans="1:2" s="213" customFormat="1">
      <c r="A2042" s="257"/>
      <c r="B2042" s="239"/>
    </row>
    <row r="2043" spans="1:2" s="213" customFormat="1">
      <c r="A2043" s="257"/>
      <c r="B2043" s="239"/>
    </row>
    <row r="2044" spans="1:2" s="213" customFormat="1">
      <c r="A2044" s="257"/>
      <c r="B2044" s="239"/>
    </row>
    <row r="2045" spans="1:2" s="213" customFormat="1">
      <c r="A2045" s="257"/>
      <c r="B2045" s="239"/>
    </row>
    <row r="2046" spans="1:2" s="213" customFormat="1">
      <c r="A2046" s="257"/>
      <c r="B2046" s="239"/>
    </row>
    <row r="2047" spans="1:2" s="213" customFormat="1">
      <c r="A2047" s="257"/>
      <c r="B2047" s="239"/>
    </row>
    <row r="2048" spans="1:2" s="213" customFormat="1">
      <c r="A2048" s="257"/>
      <c r="B2048" s="239"/>
    </row>
    <row r="2049" spans="1:2" s="213" customFormat="1">
      <c r="A2049" s="257"/>
      <c r="B2049" s="239"/>
    </row>
    <row r="2050" spans="1:2" s="213" customFormat="1">
      <c r="A2050" s="257"/>
      <c r="B2050" s="239"/>
    </row>
    <row r="2051" spans="1:2" s="213" customFormat="1">
      <c r="A2051" s="257"/>
      <c r="B2051" s="239"/>
    </row>
    <row r="2052" spans="1:2" s="213" customFormat="1">
      <c r="A2052" s="257"/>
      <c r="B2052" s="239"/>
    </row>
    <row r="2053" spans="1:2" s="213" customFormat="1">
      <c r="A2053" s="257"/>
      <c r="B2053" s="239"/>
    </row>
    <row r="2054" spans="1:2" s="213" customFormat="1" ht="12.75" customHeight="1">
      <c r="A2054" s="257"/>
      <c r="B2054" s="239"/>
    </row>
    <row r="2055" spans="1:2" s="213" customFormat="1" ht="12.75" customHeight="1">
      <c r="A2055" s="257"/>
      <c r="B2055" s="239"/>
    </row>
    <row r="2056" spans="1:2" s="213" customFormat="1" ht="12.75" customHeight="1">
      <c r="A2056" s="257"/>
      <c r="B2056" s="239"/>
    </row>
    <row r="2057" spans="1:2" s="213" customFormat="1" ht="12.75" customHeight="1">
      <c r="A2057" s="257"/>
      <c r="B2057" s="239"/>
    </row>
    <row r="2058" spans="1:2" s="213" customFormat="1" ht="12.75" customHeight="1">
      <c r="A2058" s="257"/>
      <c r="B2058" s="239"/>
    </row>
    <row r="2059" spans="1:2" s="213" customFormat="1" ht="12.75" customHeight="1">
      <c r="A2059" s="257"/>
      <c r="B2059" s="239"/>
    </row>
    <row r="2060" spans="1:2" s="213" customFormat="1" ht="12.75" customHeight="1">
      <c r="A2060" s="257"/>
      <c r="B2060" s="239"/>
    </row>
    <row r="2061" spans="1:2" s="213" customFormat="1" ht="12.75" customHeight="1">
      <c r="A2061" s="257"/>
      <c r="B2061" s="239"/>
    </row>
    <row r="2062" spans="1:2" s="213" customFormat="1" ht="12.75" customHeight="1">
      <c r="A2062" s="257"/>
      <c r="B2062" s="239"/>
    </row>
    <row r="2063" spans="1:2" s="213" customFormat="1">
      <c r="A2063" s="257"/>
      <c r="B2063" s="239"/>
    </row>
    <row r="2064" spans="1:2" s="213" customFormat="1">
      <c r="A2064" s="257"/>
      <c r="B2064" s="239"/>
    </row>
    <row r="2065" spans="1:2" s="213" customFormat="1">
      <c r="A2065" s="257"/>
      <c r="B2065" s="239"/>
    </row>
    <row r="2066" spans="1:2" s="213" customFormat="1">
      <c r="A2066" s="257"/>
      <c r="B2066" s="239"/>
    </row>
    <row r="2067" spans="1:2" s="213" customFormat="1">
      <c r="A2067" s="257"/>
      <c r="B2067" s="239"/>
    </row>
    <row r="2068" spans="1:2" s="213" customFormat="1">
      <c r="A2068" s="257"/>
      <c r="B2068" s="239"/>
    </row>
    <row r="2069" spans="1:2" s="213" customFormat="1">
      <c r="A2069" s="257"/>
      <c r="B2069" s="239"/>
    </row>
    <row r="2070" spans="1:2" s="213" customFormat="1">
      <c r="A2070" s="257"/>
      <c r="B2070" s="239"/>
    </row>
    <row r="2071" spans="1:2" s="213" customFormat="1">
      <c r="A2071" s="257"/>
      <c r="B2071" s="239"/>
    </row>
    <row r="2072" spans="1:2" s="213" customFormat="1">
      <c r="A2072" s="257"/>
      <c r="B2072" s="239"/>
    </row>
    <row r="2073" spans="1:2" s="213" customFormat="1">
      <c r="A2073" s="257"/>
      <c r="B2073" s="239"/>
    </row>
    <row r="2074" spans="1:2" s="213" customFormat="1">
      <c r="A2074" s="257"/>
      <c r="B2074" s="239"/>
    </row>
    <row r="2075" spans="1:2" s="213" customFormat="1">
      <c r="A2075" s="257"/>
      <c r="B2075" s="239"/>
    </row>
    <row r="2076" spans="1:2" s="213" customFormat="1">
      <c r="A2076" s="257"/>
      <c r="B2076" s="239"/>
    </row>
    <row r="2077" spans="1:2" s="213" customFormat="1">
      <c r="A2077" s="257"/>
      <c r="B2077" s="239"/>
    </row>
    <row r="2078" spans="1:2" s="213" customFormat="1">
      <c r="A2078" s="257"/>
      <c r="B2078" s="239"/>
    </row>
    <row r="2079" spans="1:2" s="213" customFormat="1">
      <c r="A2079" s="257"/>
      <c r="B2079" s="239"/>
    </row>
    <row r="2080" spans="1:2" s="213" customFormat="1">
      <c r="A2080" s="257"/>
      <c r="B2080" s="239"/>
    </row>
    <row r="2081" spans="1:2" s="213" customFormat="1">
      <c r="A2081" s="257"/>
      <c r="B2081" s="239"/>
    </row>
    <row r="2082" spans="1:2" s="213" customFormat="1">
      <c r="A2082" s="257"/>
      <c r="B2082" s="239"/>
    </row>
    <row r="2083" spans="1:2" s="213" customFormat="1">
      <c r="A2083" s="257"/>
      <c r="B2083" s="239"/>
    </row>
    <row r="2084" spans="1:2" s="213" customFormat="1">
      <c r="A2084" s="257"/>
      <c r="B2084" s="239"/>
    </row>
    <row r="2085" spans="1:2" s="213" customFormat="1">
      <c r="A2085" s="257"/>
      <c r="B2085" s="239"/>
    </row>
    <row r="2086" spans="1:2" s="213" customFormat="1">
      <c r="A2086" s="257"/>
      <c r="B2086" s="239"/>
    </row>
    <row r="2087" spans="1:2" s="213" customFormat="1">
      <c r="A2087" s="257"/>
      <c r="B2087" s="239"/>
    </row>
    <row r="2088" spans="1:2" s="213" customFormat="1">
      <c r="A2088" s="257"/>
      <c r="B2088" s="239"/>
    </row>
    <row r="2089" spans="1:2" s="213" customFormat="1">
      <c r="A2089" s="257"/>
      <c r="B2089" s="239"/>
    </row>
    <row r="2090" spans="1:2" s="213" customFormat="1">
      <c r="A2090" s="257"/>
      <c r="B2090" s="239"/>
    </row>
    <row r="2091" spans="1:2" s="213" customFormat="1">
      <c r="A2091" s="257"/>
      <c r="B2091" s="239"/>
    </row>
    <row r="2092" spans="1:2" s="213" customFormat="1">
      <c r="A2092" s="257"/>
      <c r="B2092" s="239"/>
    </row>
    <row r="2093" spans="1:2" s="213" customFormat="1">
      <c r="A2093" s="257"/>
      <c r="B2093" s="239"/>
    </row>
    <row r="2094" spans="1:2" s="213" customFormat="1">
      <c r="A2094" s="257"/>
      <c r="B2094" s="239"/>
    </row>
    <row r="2095" spans="1:2" s="213" customFormat="1">
      <c r="A2095" s="257"/>
      <c r="B2095" s="239"/>
    </row>
    <row r="2096" spans="1:2" s="213" customFormat="1">
      <c r="A2096" s="257"/>
      <c r="B2096" s="239"/>
    </row>
    <row r="2097" spans="1:2" s="213" customFormat="1">
      <c r="A2097" s="257"/>
      <c r="B2097" s="239"/>
    </row>
    <row r="2098" spans="1:2" s="213" customFormat="1">
      <c r="A2098" s="257"/>
      <c r="B2098" s="239"/>
    </row>
    <row r="2099" spans="1:2" s="213" customFormat="1">
      <c r="A2099" s="257"/>
      <c r="B2099" s="239"/>
    </row>
    <row r="2100" spans="1:2" s="213" customFormat="1">
      <c r="A2100" s="257"/>
      <c r="B2100" s="239"/>
    </row>
    <row r="2101" spans="1:2" s="213" customFormat="1">
      <c r="A2101" s="257"/>
      <c r="B2101" s="239"/>
    </row>
    <row r="2102" spans="1:2" s="213" customFormat="1">
      <c r="A2102" s="257"/>
      <c r="B2102" s="239"/>
    </row>
    <row r="2103" spans="1:2" s="213" customFormat="1">
      <c r="A2103" s="257"/>
      <c r="B2103" s="239"/>
    </row>
    <row r="2104" spans="1:2" s="213" customFormat="1">
      <c r="A2104" s="257"/>
      <c r="B2104" s="239"/>
    </row>
    <row r="2105" spans="1:2" s="213" customFormat="1">
      <c r="A2105" s="257"/>
      <c r="B2105" s="239"/>
    </row>
    <row r="2106" spans="1:2" s="213" customFormat="1">
      <c r="A2106" s="257"/>
      <c r="B2106" s="239"/>
    </row>
    <row r="2107" spans="1:2" s="213" customFormat="1">
      <c r="A2107" s="257"/>
      <c r="B2107" s="239"/>
    </row>
    <row r="2108" spans="1:2" s="213" customFormat="1">
      <c r="A2108" s="257"/>
      <c r="B2108" s="239"/>
    </row>
    <row r="2109" spans="1:2" s="213" customFormat="1" ht="12.75" customHeight="1">
      <c r="A2109" s="257"/>
      <c r="B2109" s="239"/>
    </row>
    <row r="2110" spans="1:2" s="213" customFormat="1" ht="12.75" customHeight="1">
      <c r="A2110" s="257"/>
      <c r="B2110" s="239"/>
    </row>
    <row r="2111" spans="1:2" s="213" customFormat="1" ht="12.75" customHeight="1">
      <c r="A2111" s="257"/>
      <c r="B2111" s="239"/>
    </row>
    <row r="2112" spans="1:2" s="213" customFormat="1" ht="12.75" customHeight="1">
      <c r="A2112" s="257"/>
      <c r="B2112" s="239"/>
    </row>
    <row r="2113" spans="1:2" s="213" customFormat="1" ht="12.75" customHeight="1">
      <c r="A2113" s="257"/>
      <c r="B2113" s="239"/>
    </row>
    <row r="2114" spans="1:2" s="213" customFormat="1" ht="12.75" customHeight="1">
      <c r="A2114" s="257"/>
      <c r="B2114" s="239"/>
    </row>
    <row r="2115" spans="1:2" s="213" customFormat="1" ht="12.75" customHeight="1">
      <c r="A2115" s="257"/>
      <c r="B2115" s="239"/>
    </row>
    <row r="2116" spans="1:2" s="213" customFormat="1" ht="12.75" customHeight="1">
      <c r="A2116" s="257"/>
      <c r="B2116" s="239"/>
    </row>
    <row r="2117" spans="1:2" s="213" customFormat="1">
      <c r="A2117" s="257"/>
      <c r="B2117" s="239"/>
    </row>
    <row r="2118" spans="1:2" s="213" customFormat="1">
      <c r="A2118" s="257"/>
      <c r="B2118" s="239"/>
    </row>
    <row r="2119" spans="1:2" s="213" customFormat="1">
      <c r="A2119" s="257"/>
      <c r="B2119" s="239"/>
    </row>
    <row r="2120" spans="1:2" s="213" customFormat="1">
      <c r="A2120" s="257"/>
      <c r="B2120" s="239"/>
    </row>
    <row r="2121" spans="1:2" s="213" customFormat="1">
      <c r="A2121" s="257"/>
      <c r="B2121" s="239"/>
    </row>
    <row r="2122" spans="1:2" s="213" customFormat="1">
      <c r="A2122" s="257"/>
      <c r="B2122" s="239"/>
    </row>
    <row r="2123" spans="1:2" s="213" customFormat="1">
      <c r="A2123" s="257"/>
      <c r="B2123" s="239"/>
    </row>
    <row r="2124" spans="1:2" s="213" customFormat="1">
      <c r="A2124" s="257"/>
      <c r="B2124" s="239"/>
    </row>
    <row r="2125" spans="1:2" s="213" customFormat="1">
      <c r="A2125" s="257"/>
      <c r="B2125" s="239"/>
    </row>
    <row r="2126" spans="1:2" s="213" customFormat="1">
      <c r="A2126" s="257"/>
      <c r="B2126" s="239"/>
    </row>
    <row r="2127" spans="1:2" s="213" customFormat="1">
      <c r="A2127" s="257"/>
      <c r="B2127" s="239"/>
    </row>
    <row r="2128" spans="1:2" s="213" customFormat="1">
      <c r="A2128" s="257"/>
      <c r="B2128" s="239"/>
    </row>
    <row r="2129" spans="1:2" s="213" customFormat="1">
      <c r="A2129" s="257"/>
      <c r="B2129" s="239"/>
    </row>
    <row r="2130" spans="1:2" s="213" customFormat="1">
      <c r="A2130" s="257"/>
      <c r="B2130" s="239"/>
    </row>
    <row r="2131" spans="1:2" s="213" customFormat="1">
      <c r="A2131" s="257"/>
      <c r="B2131" s="239"/>
    </row>
    <row r="2132" spans="1:2" s="213" customFormat="1">
      <c r="A2132" s="257"/>
      <c r="B2132" s="239"/>
    </row>
    <row r="2133" spans="1:2" s="213" customFormat="1">
      <c r="A2133" s="257"/>
      <c r="B2133" s="239"/>
    </row>
    <row r="2134" spans="1:2" s="213" customFormat="1">
      <c r="A2134" s="257"/>
      <c r="B2134" s="239"/>
    </row>
    <row r="2135" spans="1:2" s="213" customFormat="1">
      <c r="A2135" s="257"/>
      <c r="B2135" s="239"/>
    </row>
    <row r="2136" spans="1:2" s="213" customFormat="1">
      <c r="A2136" s="257"/>
      <c r="B2136" s="239"/>
    </row>
    <row r="2137" spans="1:2" s="213" customFormat="1">
      <c r="A2137" s="257"/>
      <c r="B2137" s="239"/>
    </row>
    <row r="2138" spans="1:2" s="213" customFormat="1">
      <c r="A2138" s="257"/>
      <c r="B2138" s="239"/>
    </row>
    <row r="2139" spans="1:2" s="213" customFormat="1">
      <c r="A2139" s="257"/>
      <c r="B2139" s="239"/>
    </row>
    <row r="2140" spans="1:2" s="213" customFormat="1">
      <c r="A2140" s="257"/>
      <c r="B2140" s="239"/>
    </row>
    <row r="2141" spans="1:2" s="213" customFormat="1">
      <c r="A2141" s="257"/>
      <c r="B2141" s="239"/>
    </row>
    <row r="2142" spans="1:2" s="213" customFormat="1">
      <c r="A2142" s="257"/>
      <c r="B2142" s="239"/>
    </row>
    <row r="2143" spans="1:2" s="213" customFormat="1">
      <c r="A2143" s="257"/>
      <c r="B2143" s="239"/>
    </row>
    <row r="2144" spans="1:2" s="213" customFormat="1">
      <c r="A2144" s="257"/>
      <c r="B2144" s="239"/>
    </row>
    <row r="2145" spans="1:2" s="213" customFormat="1">
      <c r="A2145" s="257"/>
      <c r="B2145" s="239"/>
    </row>
    <row r="2146" spans="1:2" s="213" customFormat="1">
      <c r="A2146" s="257"/>
      <c r="B2146" s="239"/>
    </row>
    <row r="2147" spans="1:2" s="213" customFormat="1">
      <c r="A2147" s="257"/>
      <c r="B2147" s="239"/>
    </row>
    <row r="2148" spans="1:2" s="213" customFormat="1">
      <c r="A2148" s="257"/>
      <c r="B2148" s="239"/>
    </row>
    <row r="2149" spans="1:2" s="213" customFormat="1">
      <c r="A2149" s="257"/>
      <c r="B2149" s="239"/>
    </row>
    <row r="2150" spans="1:2" s="213" customFormat="1">
      <c r="A2150" s="257"/>
      <c r="B2150" s="239"/>
    </row>
    <row r="2151" spans="1:2" s="213" customFormat="1">
      <c r="A2151" s="257"/>
      <c r="B2151" s="239"/>
    </row>
    <row r="2152" spans="1:2" s="213" customFormat="1">
      <c r="A2152" s="257"/>
      <c r="B2152" s="239"/>
    </row>
    <row r="2153" spans="1:2" s="213" customFormat="1">
      <c r="A2153" s="257"/>
      <c r="B2153" s="239"/>
    </row>
    <row r="2154" spans="1:2" s="213" customFormat="1">
      <c r="A2154" s="257"/>
      <c r="B2154" s="239"/>
    </row>
    <row r="2155" spans="1:2" s="213" customFormat="1">
      <c r="A2155" s="257"/>
      <c r="B2155" s="239"/>
    </row>
    <row r="2156" spans="1:2" s="213" customFormat="1">
      <c r="A2156" s="257"/>
      <c r="B2156" s="239"/>
    </row>
    <row r="2157" spans="1:2" s="213" customFormat="1">
      <c r="A2157" s="257"/>
      <c r="B2157" s="239"/>
    </row>
    <row r="2158" spans="1:2" s="213" customFormat="1">
      <c r="A2158" s="257"/>
      <c r="B2158" s="239"/>
    </row>
    <row r="2159" spans="1:2" s="213" customFormat="1">
      <c r="A2159" s="257"/>
      <c r="B2159" s="239"/>
    </row>
    <row r="2160" spans="1:2" s="213" customFormat="1">
      <c r="A2160" s="257"/>
      <c r="B2160" s="239"/>
    </row>
    <row r="2161" spans="1:2" s="213" customFormat="1">
      <c r="A2161" s="257"/>
      <c r="B2161" s="239"/>
    </row>
    <row r="2162" spans="1:2" s="213" customFormat="1">
      <c r="A2162" s="257"/>
      <c r="B2162" s="239"/>
    </row>
    <row r="2163" spans="1:2" s="213" customFormat="1">
      <c r="A2163" s="257"/>
      <c r="B2163" s="239"/>
    </row>
    <row r="2164" spans="1:2" s="213" customFormat="1" ht="12.75" customHeight="1">
      <c r="A2164" s="257"/>
      <c r="B2164" s="239"/>
    </row>
    <row r="2165" spans="1:2" s="213" customFormat="1" ht="12.75" customHeight="1">
      <c r="A2165" s="257"/>
      <c r="B2165" s="239"/>
    </row>
    <row r="2166" spans="1:2" s="213" customFormat="1" ht="12.75" customHeight="1">
      <c r="A2166" s="257"/>
      <c r="B2166" s="239"/>
    </row>
    <row r="2167" spans="1:2" s="213" customFormat="1" ht="12.75" customHeight="1">
      <c r="A2167" s="257"/>
      <c r="B2167" s="239"/>
    </row>
    <row r="2168" spans="1:2" s="213" customFormat="1" ht="12.75" customHeight="1">
      <c r="A2168" s="257"/>
      <c r="B2168" s="239"/>
    </row>
    <row r="2169" spans="1:2" s="213" customFormat="1" ht="12.75" customHeight="1">
      <c r="A2169" s="257"/>
      <c r="B2169" s="239"/>
    </row>
    <row r="2170" spans="1:2" s="213" customFormat="1" ht="12.75" customHeight="1">
      <c r="A2170" s="257"/>
      <c r="B2170" s="239"/>
    </row>
    <row r="2171" spans="1:2" s="213" customFormat="1" ht="12.75" customHeight="1">
      <c r="A2171" s="257"/>
      <c r="B2171" s="239"/>
    </row>
    <row r="2172" spans="1:2" s="213" customFormat="1" ht="12.75" customHeight="1">
      <c r="A2172" s="257"/>
      <c r="B2172" s="239"/>
    </row>
    <row r="2173" spans="1:2" s="213" customFormat="1">
      <c r="A2173" s="257"/>
      <c r="B2173" s="239"/>
    </row>
    <row r="2174" spans="1:2" s="213" customFormat="1">
      <c r="A2174" s="257"/>
      <c r="B2174" s="239"/>
    </row>
    <row r="2175" spans="1:2" s="213" customFormat="1">
      <c r="A2175" s="257"/>
      <c r="B2175" s="239"/>
    </row>
    <row r="2176" spans="1:2" s="213" customFormat="1">
      <c r="A2176" s="257"/>
      <c r="B2176" s="239"/>
    </row>
    <row r="2177" spans="1:2" s="213" customFormat="1">
      <c r="A2177" s="257"/>
      <c r="B2177" s="239"/>
    </row>
    <row r="2178" spans="1:2" s="213" customFormat="1">
      <c r="A2178" s="257"/>
      <c r="B2178" s="239"/>
    </row>
    <row r="2179" spans="1:2" s="213" customFormat="1">
      <c r="A2179" s="257"/>
      <c r="B2179" s="239"/>
    </row>
    <row r="2180" spans="1:2" s="213" customFormat="1">
      <c r="A2180" s="257"/>
      <c r="B2180" s="239"/>
    </row>
    <row r="2181" spans="1:2" s="213" customFormat="1">
      <c r="A2181" s="257"/>
      <c r="B2181" s="239"/>
    </row>
    <row r="2182" spans="1:2" s="213" customFormat="1">
      <c r="A2182" s="257"/>
      <c r="B2182" s="239"/>
    </row>
    <row r="2183" spans="1:2" s="213" customFormat="1">
      <c r="A2183" s="257"/>
      <c r="B2183" s="239"/>
    </row>
    <row r="2184" spans="1:2" s="213" customFormat="1">
      <c r="A2184" s="257"/>
      <c r="B2184" s="239"/>
    </row>
    <row r="2185" spans="1:2" s="213" customFormat="1">
      <c r="A2185" s="257"/>
      <c r="B2185" s="239"/>
    </row>
    <row r="2186" spans="1:2" s="213" customFormat="1">
      <c r="A2186" s="257"/>
      <c r="B2186" s="239"/>
    </row>
    <row r="2187" spans="1:2" s="213" customFormat="1">
      <c r="A2187" s="257"/>
      <c r="B2187" s="239"/>
    </row>
    <row r="2188" spans="1:2" s="213" customFormat="1">
      <c r="A2188" s="257"/>
      <c r="B2188" s="239"/>
    </row>
    <row r="2189" spans="1:2" s="213" customFormat="1">
      <c r="A2189" s="257"/>
      <c r="B2189" s="239"/>
    </row>
    <row r="2190" spans="1:2" s="213" customFormat="1">
      <c r="A2190" s="257"/>
      <c r="B2190" s="239"/>
    </row>
    <row r="2191" spans="1:2" s="213" customFormat="1">
      <c r="A2191" s="257"/>
      <c r="B2191" s="239"/>
    </row>
    <row r="2192" spans="1:2" s="213" customFormat="1">
      <c r="A2192" s="257"/>
      <c r="B2192" s="239"/>
    </row>
    <row r="2193" spans="1:2" s="213" customFormat="1">
      <c r="A2193" s="257"/>
      <c r="B2193" s="239"/>
    </row>
    <row r="2194" spans="1:2" s="213" customFormat="1">
      <c r="A2194" s="257"/>
      <c r="B2194" s="239"/>
    </row>
    <row r="2195" spans="1:2" s="213" customFormat="1">
      <c r="A2195" s="257"/>
      <c r="B2195" s="239"/>
    </row>
    <row r="2196" spans="1:2" s="213" customFormat="1">
      <c r="A2196" s="257"/>
      <c r="B2196" s="239"/>
    </row>
    <row r="2197" spans="1:2" s="213" customFormat="1">
      <c r="A2197" s="257"/>
      <c r="B2197" s="239"/>
    </row>
    <row r="2198" spans="1:2" s="213" customFormat="1">
      <c r="A2198" s="257"/>
      <c r="B2198" s="239"/>
    </row>
    <row r="2199" spans="1:2" s="213" customFormat="1">
      <c r="A2199" s="257"/>
      <c r="B2199" s="239"/>
    </row>
    <row r="2200" spans="1:2" s="213" customFormat="1">
      <c r="A2200" s="257"/>
      <c r="B2200" s="239"/>
    </row>
    <row r="2201" spans="1:2" s="213" customFormat="1">
      <c r="A2201" s="257"/>
      <c r="B2201" s="239"/>
    </row>
    <row r="2202" spans="1:2" s="213" customFormat="1">
      <c r="A2202" s="257"/>
      <c r="B2202" s="239"/>
    </row>
    <row r="2203" spans="1:2" s="213" customFormat="1">
      <c r="A2203" s="257"/>
      <c r="B2203" s="239"/>
    </row>
    <row r="2204" spans="1:2" s="213" customFormat="1">
      <c r="A2204" s="257"/>
      <c r="B2204" s="239"/>
    </row>
    <row r="2205" spans="1:2" s="213" customFormat="1">
      <c r="A2205" s="257"/>
      <c r="B2205" s="239"/>
    </row>
    <row r="2206" spans="1:2" s="213" customFormat="1">
      <c r="A2206" s="257"/>
      <c r="B2206" s="239"/>
    </row>
    <row r="2207" spans="1:2" s="213" customFormat="1">
      <c r="A2207" s="257"/>
      <c r="B2207" s="239"/>
    </row>
    <row r="2208" spans="1:2" s="213" customFormat="1">
      <c r="A2208" s="257"/>
      <c r="B2208" s="239"/>
    </row>
    <row r="2209" spans="1:2" s="213" customFormat="1">
      <c r="A2209" s="257"/>
      <c r="B2209" s="239"/>
    </row>
    <row r="2210" spans="1:2" s="213" customFormat="1">
      <c r="A2210" s="257"/>
      <c r="B2210" s="239"/>
    </row>
    <row r="2211" spans="1:2" s="213" customFormat="1">
      <c r="A2211" s="257"/>
      <c r="B2211" s="239"/>
    </row>
    <row r="2212" spans="1:2" s="213" customFormat="1">
      <c r="A2212" s="257"/>
      <c r="B2212" s="239"/>
    </row>
    <row r="2213" spans="1:2" s="213" customFormat="1">
      <c r="A2213" s="257"/>
      <c r="B2213" s="239"/>
    </row>
    <row r="2214" spans="1:2" s="213" customFormat="1">
      <c r="A2214" s="257"/>
      <c r="B2214" s="239"/>
    </row>
    <row r="2215" spans="1:2" s="213" customFormat="1">
      <c r="A2215" s="257"/>
      <c r="B2215" s="239"/>
    </row>
    <row r="2216" spans="1:2" s="213" customFormat="1">
      <c r="A2216" s="257"/>
      <c r="B2216" s="239"/>
    </row>
    <row r="2217" spans="1:2" s="213" customFormat="1">
      <c r="A2217" s="257"/>
      <c r="B2217" s="239"/>
    </row>
    <row r="2218" spans="1:2" s="213" customFormat="1">
      <c r="A2218" s="257"/>
      <c r="B2218" s="239"/>
    </row>
    <row r="2219" spans="1:2" s="213" customFormat="1" ht="12.75" customHeight="1">
      <c r="A2219" s="257"/>
      <c r="B2219" s="239"/>
    </row>
    <row r="2220" spans="1:2" s="213" customFormat="1" ht="12.75" customHeight="1">
      <c r="A2220" s="257"/>
      <c r="B2220" s="239"/>
    </row>
    <row r="2221" spans="1:2" s="213" customFormat="1" ht="12.75" customHeight="1">
      <c r="A2221" s="257"/>
      <c r="B2221" s="239"/>
    </row>
    <row r="2222" spans="1:2" s="213" customFormat="1" ht="12.75" customHeight="1">
      <c r="A2222" s="257"/>
      <c r="B2222" s="239"/>
    </row>
    <row r="2223" spans="1:2" s="213" customFormat="1" ht="12.75" customHeight="1">
      <c r="A2223" s="257"/>
      <c r="B2223" s="239"/>
    </row>
    <row r="2224" spans="1:2" s="213" customFormat="1" ht="12.75" customHeight="1">
      <c r="A2224" s="257"/>
      <c r="B2224" s="239"/>
    </row>
    <row r="2225" spans="1:2" s="213" customFormat="1" ht="12.75" customHeight="1">
      <c r="A2225" s="257"/>
      <c r="B2225" s="239"/>
    </row>
    <row r="2226" spans="1:2" s="213" customFormat="1" ht="12.75" customHeight="1">
      <c r="A2226" s="257"/>
      <c r="B2226" s="239"/>
    </row>
    <row r="2227" spans="1:2" s="213" customFormat="1">
      <c r="A2227" s="257"/>
      <c r="B2227" s="239"/>
    </row>
    <row r="2228" spans="1:2" s="213" customFormat="1">
      <c r="A2228" s="257"/>
      <c r="B2228" s="239"/>
    </row>
    <row r="2229" spans="1:2" s="213" customFormat="1">
      <c r="A2229" s="257"/>
      <c r="B2229" s="239"/>
    </row>
    <row r="2230" spans="1:2" s="213" customFormat="1">
      <c r="A2230" s="257"/>
      <c r="B2230" s="239"/>
    </row>
    <row r="2231" spans="1:2" s="213" customFormat="1">
      <c r="A2231" s="257"/>
      <c r="B2231" s="239"/>
    </row>
    <row r="2232" spans="1:2" s="213" customFormat="1">
      <c r="A2232" s="257"/>
      <c r="B2232" s="239"/>
    </row>
    <row r="2233" spans="1:2" s="213" customFormat="1">
      <c r="A2233" s="257"/>
      <c r="B2233" s="239"/>
    </row>
    <row r="2234" spans="1:2" s="213" customFormat="1">
      <c r="A2234" s="257"/>
      <c r="B2234" s="239"/>
    </row>
    <row r="2235" spans="1:2" s="213" customFormat="1">
      <c r="A2235" s="257"/>
      <c r="B2235" s="239"/>
    </row>
    <row r="2236" spans="1:2" s="213" customFormat="1">
      <c r="A2236" s="257"/>
      <c r="B2236" s="239"/>
    </row>
    <row r="2237" spans="1:2" s="213" customFormat="1">
      <c r="A2237" s="257"/>
      <c r="B2237" s="239"/>
    </row>
    <row r="2238" spans="1:2" s="213" customFormat="1">
      <c r="A2238" s="257"/>
      <c r="B2238" s="239"/>
    </row>
    <row r="2239" spans="1:2" s="213" customFormat="1">
      <c r="A2239" s="257"/>
      <c r="B2239" s="239"/>
    </row>
    <row r="2240" spans="1:2" s="213" customFormat="1">
      <c r="A2240" s="257"/>
      <c r="B2240" s="239"/>
    </row>
    <row r="2241" spans="1:2" s="213" customFormat="1">
      <c r="A2241" s="257"/>
      <c r="B2241" s="239"/>
    </row>
    <row r="2242" spans="1:2" s="213" customFormat="1">
      <c r="A2242" s="257"/>
      <c r="B2242" s="239"/>
    </row>
    <row r="2243" spans="1:2" s="213" customFormat="1">
      <c r="A2243" s="257"/>
      <c r="B2243" s="239"/>
    </row>
    <row r="2244" spans="1:2" s="213" customFormat="1">
      <c r="A2244" s="257"/>
      <c r="B2244" s="239"/>
    </row>
    <row r="2245" spans="1:2" s="213" customFormat="1">
      <c r="A2245" s="257"/>
      <c r="B2245" s="239"/>
    </row>
    <row r="2246" spans="1:2" s="213" customFormat="1">
      <c r="A2246" s="257"/>
      <c r="B2246" s="239"/>
    </row>
    <row r="2247" spans="1:2" s="213" customFormat="1">
      <c r="A2247" s="257"/>
      <c r="B2247" s="239"/>
    </row>
    <row r="2248" spans="1:2" s="213" customFormat="1">
      <c r="A2248" s="257"/>
      <c r="B2248" s="239"/>
    </row>
    <row r="2249" spans="1:2" s="213" customFormat="1">
      <c r="A2249" s="257"/>
      <c r="B2249" s="239"/>
    </row>
    <row r="2250" spans="1:2" s="213" customFormat="1">
      <c r="A2250" s="257"/>
      <c r="B2250" s="239"/>
    </row>
    <row r="2251" spans="1:2" s="213" customFormat="1">
      <c r="A2251" s="257"/>
      <c r="B2251" s="239"/>
    </row>
    <row r="2252" spans="1:2" s="213" customFormat="1">
      <c r="A2252" s="257"/>
      <c r="B2252" s="239"/>
    </row>
    <row r="2253" spans="1:2" s="213" customFormat="1">
      <c r="A2253" s="257"/>
      <c r="B2253" s="239"/>
    </row>
    <row r="2254" spans="1:2" s="213" customFormat="1">
      <c r="A2254" s="257"/>
      <c r="B2254" s="239"/>
    </row>
    <row r="2255" spans="1:2" s="213" customFormat="1">
      <c r="A2255" s="257"/>
      <c r="B2255" s="239"/>
    </row>
    <row r="2256" spans="1:2" s="213" customFormat="1">
      <c r="A2256" s="257"/>
      <c r="B2256" s="239"/>
    </row>
    <row r="2257" spans="1:2" s="213" customFormat="1">
      <c r="A2257" s="257"/>
      <c r="B2257" s="239"/>
    </row>
    <row r="2258" spans="1:2" s="213" customFormat="1">
      <c r="A2258" s="257"/>
      <c r="B2258" s="239"/>
    </row>
    <row r="2259" spans="1:2" s="213" customFormat="1">
      <c r="A2259" s="257"/>
      <c r="B2259" s="239"/>
    </row>
    <row r="2260" spans="1:2" s="213" customFormat="1">
      <c r="A2260" s="257"/>
      <c r="B2260" s="239"/>
    </row>
    <row r="2261" spans="1:2" s="213" customFormat="1">
      <c r="A2261" s="257"/>
      <c r="B2261" s="239"/>
    </row>
    <row r="2262" spans="1:2" s="213" customFormat="1">
      <c r="A2262" s="257"/>
      <c r="B2262" s="239"/>
    </row>
    <row r="2263" spans="1:2" s="213" customFormat="1">
      <c r="A2263" s="257"/>
      <c r="B2263" s="239"/>
    </row>
    <row r="2264" spans="1:2" s="213" customFormat="1">
      <c r="A2264" s="257"/>
      <c r="B2264" s="239"/>
    </row>
    <row r="2265" spans="1:2" s="213" customFormat="1">
      <c r="A2265" s="257"/>
      <c r="B2265" s="239"/>
    </row>
    <row r="2266" spans="1:2" s="213" customFormat="1">
      <c r="A2266" s="257"/>
      <c r="B2266" s="239"/>
    </row>
    <row r="2267" spans="1:2" s="213" customFormat="1">
      <c r="A2267" s="257"/>
      <c r="B2267" s="239"/>
    </row>
    <row r="2268" spans="1:2" s="213" customFormat="1">
      <c r="A2268" s="257"/>
      <c r="B2268" s="239"/>
    </row>
    <row r="2269" spans="1:2" s="213" customFormat="1">
      <c r="A2269" s="257"/>
      <c r="B2269" s="239"/>
    </row>
    <row r="2270" spans="1:2" s="213" customFormat="1">
      <c r="A2270" s="257"/>
      <c r="B2270" s="239"/>
    </row>
    <row r="2271" spans="1:2" s="213" customFormat="1">
      <c r="A2271" s="257"/>
      <c r="B2271" s="239"/>
    </row>
    <row r="2272" spans="1:2" s="213" customFormat="1">
      <c r="A2272" s="257"/>
      <c r="B2272" s="239"/>
    </row>
    <row r="2273" spans="1:2" s="213" customFormat="1">
      <c r="A2273" s="257"/>
      <c r="B2273" s="239"/>
    </row>
    <row r="2274" spans="1:2" s="213" customFormat="1" ht="12.75" customHeight="1">
      <c r="A2274" s="257"/>
      <c r="B2274" s="239"/>
    </row>
    <row r="2275" spans="1:2" s="213" customFormat="1" ht="12.75" customHeight="1">
      <c r="A2275" s="257"/>
      <c r="B2275" s="239"/>
    </row>
    <row r="2276" spans="1:2" s="213" customFormat="1" ht="12.75" customHeight="1">
      <c r="A2276" s="257"/>
      <c r="B2276" s="239"/>
    </row>
    <row r="2277" spans="1:2" s="213" customFormat="1" ht="12.75" customHeight="1">
      <c r="A2277" s="257"/>
      <c r="B2277" s="239"/>
    </row>
    <row r="2278" spans="1:2" s="213" customFormat="1" ht="12.75" customHeight="1">
      <c r="A2278" s="257"/>
      <c r="B2278" s="239"/>
    </row>
    <row r="2279" spans="1:2" s="213" customFormat="1" ht="12.75" customHeight="1">
      <c r="A2279" s="257"/>
      <c r="B2279" s="239"/>
    </row>
    <row r="2280" spans="1:2" s="213" customFormat="1" ht="12.75" customHeight="1">
      <c r="A2280" s="257"/>
      <c r="B2280" s="239"/>
    </row>
    <row r="2281" spans="1:2" s="213" customFormat="1" ht="12.75" customHeight="1">
      <c r="A2281" s="257"/>
      <c r="B2281" s="239"/>
    </row>
    <row r="2282" spans="1:2" s="213" customFormat="1" ht="12.75" customHeight="1">
      <c r="A2282" s="257"/>
      <c r="B2282" s="239"/>
    </row>
    <row r="2283" spans="1:2" s="213" customFormat="1">
      <c r="A2283" s="257"/>
      <c r="B2283" s="239"/>
    </row>
    <row r="2284" spans="1:2" s="213" customFormat="1">
      <c r="A2284" s="257"/>
      <c r="B2284" s="239"/>
    </row>
    <row r="2285" spans="1:2" s="213" customFormat="1">
      <c r="A2285" s="257"/>
      <c r="B2285" s="239"/>
    </row>
    <row r="2286" spans="1:2" s="213" customFormat="1">
      <c r="A2286" s="257"/>
      <c r="B2286" s="239"/>
    </row>
    <row r="2287" spans="1:2" s="213" customFormat="1">
      <c r="A2287" s="257"/>
      <c r="B2287" s="239"/>
    </row>
    <row r="2288" spans="1:2" s="213" customFormat="1">
      <c r="A2288" s="257"/>
      <c r="B2288" s="239"/>
    </row>
    <row r="2289" spans="1:2" s="213" customFormat="1">
      <c r="A2289" s="257"/>
      <c r="B2289" s="239"/>
    </row>
    <row r="2290" spans="1:2" s="213" customFormat="1">
      <c r="A2290" s="257"/>
      <c r="B2290" s="239"/>
    </row>
    <row r="2291" spans="1:2" s="213" customFormat="1">
      <c r="A2291" s="257"/>
      <c r="B2291" s="239"/>
    </row>
    <row r="2292" spans="1:2" s="213" customFormat="1">
      <c r="A2292" s="257"/>
      <c r="B2292" s="239"/>
    </row>
    <row r="2293" spans="1:2" s="213" customFormat="1">
      <c r="A2293" s="257"/>
      <c r="B2293" s="239"/>
    </row>
    <row r="2294" spans="1:2" s="213" customFormat="1">
      <c r="A2294" s="257"/>
      <c r="B2294" s="239"/>
    </row>
    <row r="2295" spans="1:2" s="213" customFormat="1">
      <c r="A2295" s="257"/>
      <c r="B2295" s="239"/>
    </row>
    <row r="2296" spans="1:2" s="213" customFormat="1">
      <c r="A2296" s="257"/>
      <c r="B2296" s="239"/>
    </row>
    <row r="2297" spans="1:2" s="213" customFormat="1">
      <c r="A2297" s="257"/>
      <c r="B2297" s="239"/>
    </row>
    <row r="2298" spans="1:2" s="213" customFormat="1">
      <c r="A2298" s="257"/>
      <c r="B2298" s="239"/>
    </row>
    <row r="2299" spans="1:2" s="213" customFormat="1">
      <c r="A2299" s="257"/>
      <c r="B2299" s="239"/>
    </row>
    <row r="2300" spans="1:2" s="213" customFormat="1">
      <c r="A2300" s="257"/>
      <c r="B2300" s="239"/>
    </row>
    <row r="2301" spans="1:2" s="213" customFormat="1">
      <c r="A2301" s="257"/>
      <c r="B2301" s="239"/>
    </row>
    <row r="2302" spans="1:2" s="213" customFormat="1">
      <c r="A2302" s="257"/>
      <c r="B2302" s="239"/>
    </row>
    <row r="2303" spans="1:2" s="213" customFormat="1">
      <c r="A2303" s="257"/>
      <c r="B2303" s="239"/>
    </row>
    <row r="2304" spans="1:2" s="213" customFormat="1">
      <c r="A2304" s="257"/>
      <c r="B2304" s="239"/>
    </row>
    <row r="2305" spans="1:2" s="213" customFormat="1">
      <c r="A2305" s="257"/>
      <c r="B2305" s="239"/>
    </row>
    <row r="2306" spans="1:2" s="213" customFormat="1">
      <c r="A2306" s="257"/>
      <c r="B2306" s="239"/>
    </row>
    <row r="2307" spans="1:2" s="213" customFormat="1">
      <c r="A2307" s="257"/>
      <c r="B2307" s="239"/>
    </row>
    <row r="2308" spans="1:2" s="213" customFormat="1">
      <c r="A2308" s="257"/>
      <c r="B2308" s="239"/>
    </row>
    <row r="2309" spans="1:2" s="213" customFormat="1">
      <c r="A2309" s="257"/>
      <c r="B2309" s="239"/>
    </row>
    <row r="2310" spans="1:2" s="213" customFormat="1">
      <c r="A2310" s="257"/>
      <c r="B2310" s="239"/>
    </row>
    <row r="2311" spans="1:2" s="213" customFormat="1">
      <c r="A2311" s="257"/>
      <c r="B2311" s="239"/>
    </row>
    <row r="2312" spans="1:2" s="213" customFormat="1">
      <c r="A2312" s="257"/>
      <c r="B2312" s="239"/>
    </row>
    <row r="2313" spans="1:2" s="213" customFormat="1">
      <c r="A2313" s="257"/>
      <c r="B2313" s="239"/>
    </row>
    <row r="2314" spans="1:2" s="213" customFormat="1">
      <c r="A2314" s="257"/>
      <c r="B2314" s="239"/>
    </row>
    <row r="2315" spans="1:2" s="213" customFormat="1">
      <c r="A2315" s="257"/>
      <c r="B2315" s="239"/>
    </row>
    <row r="2316" spans="1:2" s="213" customFormat="1">
      <c r="A2316" s="257"/>
      <c r="B2316" s="239"/>
    </row>
    <row r="2317" spans="1:2" s="213" customFormat="1">
      <c r="A2317" s="257"/>
      <c r="B2317" s="239"/>
    </row>
    <row r="2318" spans="1:2" s="213" customFormat="1">
      <c r="A2318" s="257"/>
      <c r="B2318" s="239"/>
    </row>
    <row r="2319" spans="1:2" s="213" customFormat="1">
      <c r="A2319" s="257"/>
      <c r="B2319" s="239"/>
    </row>
    <row r="2320" spans="1:2" s="213" customFormat="1">
      <c r="A2320" s="257"/>
      <c r="B2320" s="239"/>
    </row>
    <row r="2321" spans="1:2" s="213" customFormat="1">
      <c r="A2321" s="257"/>
      <c r="B2321" s="239"/>
    </row>
    <row r="2322" spans="1:2" s="213" customFormat="1">
      <c r="A2322" s="257"/>
      <c r="B2322" s="239"/>
    </row>
    <row r="2323" spans="1:2" s="213" customFormat="1">
      <c r="A2323" s="257"/>
      <c r="B2323" s="239"/>
    </row>
    <row r="2324" spans="1:2" s="213" customFormat="1">
      <c r="A2324" s="257"/>
      <c r="B2324" s="239"/>
    </row>
    <row r="2325" spans="1:2" s="213" customFormat="1">
      <c r="A2325" s="257"/>
      <c r="B2325" s="239"/>
    </row>
    <row r="2326" spans="1:2" s="213" customFormat="1">
      <c r="A2326" s="257"/>
      <c r="B2326" s="239"/>
    </row>
    <row r="2327" spans="1:2" s="213" customFormat="1">
      <c r="A2327" s="257"/>
      <c r="B2327" s="239"/>
    </row>
    <row r="2328" spans="1:2" s="213" customFormat="1">
      <c r="A2328" s="257"/>
      <c r="B2328" s="239"/>
    </row>
    <row r="2329" spans="1:2" s="213" customFormat="1" ht="12.75" customHeight="1">
      <c r="A2329" s="257"/>
      <c r="B2329" s="239"/>
    </row>
    <row r="2330" spans="1:2" s="213" customFormat="1" ht="12.75" customHeight="1">
      <c r="A2330" s="257"/>
      <c r="B2330" s="239"/>
    </row>
    <row r="2331" spans="1:2" s="213" customFormat="1" ht="12.75" customHeight="1">
      <c r="A2331" s="257"/>
      <c r="B2331" s="239"/>
    </row>
    <row r="2332" spans="1:2" s="213" customFormat="1" ht="12.75" customHeight="1">
      <c r="A2332" s="257"/>
      <c r="B2332" s="239"/>
    </row>
    <row r="2333" spans="1:2" s="213" customFormat="1" ht="12.75" customHeight="1">
      <c r="A2333" s="257"/>
      <c r="B2333" s="239"/>
    </row>
    <row r="2334" spans="1:2" s="213" customFormat="1" ht="12.75" customHeight="1">
      <c r="A2334" s="257"/>
      <c r="B2334" s="239"/>
    </row>
    <row r="2335" spans="1:2" s="213" customFormat="1" ht="12.75" customHeight="1">
      <c r="A2335" s="257"/>
      <c r="B2335" s="239"/>
    </row>
    <row r="2336" spans="1:2" s="213" customFormat="1" ht="12.75" customHeight="1">
      <c r="A2336" s="257"/>
      <c r="B2336" s="239"/>
    </row>
    <row r="2337" spans="1:2" s="213" customFormat="1">
      <c r="A2337" s="257"/>
      <c r="B2337" s="239"/>
    </row>
    <row r="2338" spans="1:2" s="213" customFormat="1">
      <c r="A2338" s="257"/>
      <c r="B2338" s="239"/>
    </row>
    <row r="2339" spans="1:2" s="213" customFormat="1">
      <c r="A2339" s="257"/>
      <c r="B2339" s="239"/>
    </row>
    <row r="2340" spans="1:2" s="213" customFormat="1">
      <c r="A2340" s="257"/>
      <c r="B2340" s="239"/>
    </row>
    <row r="2341" spans="1:2" s="213" customFormat="1">
      <c r="A2341" s="257"/>
      <c r="B2341" s="239"/>
    </row>
    <row r="2342" spans="1:2" s="213" customFormat="1">
      <c r="A2342" s="257"/>
      <c r="B2342" s="239"/>
    </row>
    <row r="2343" spans="1:2" s="213" customFormat="1">
      <c r="A2343" s="257"/>
      <c r="B2343" s="239"/>
    </row>
    <row r="2344" spans="1:2" s="213" customFormat="1">
      <c r="A2344" s="257"/>
      <c r="B2344" s="239"/>
    </row>
    <row r="2345" spans="1:2" s="213" customFormat="1">
      <c r="A2345" s="257"/>
      <c r="B2345" s="239"/>
    </row>
    <row r="2346" spans="1:2" s="213" customFormat="1">
      <c r="A2346" s="257"/>
      <c r="B2346" s="239"/>
    </row>
    <row r="2347" spans="1:2" s="213" customFormat="1">
      <c r="A2347" s="257"/>
      <c r="B2347" s="239"/>
    </row>
    <row r="2348" spans="1:2" s="213" customFormat="1">
      <c r="A2348" s="257"/>
      <c r="B2348" s="239"/>
    </row>
    <row r="2349" spans="1:2" s="213" customFormat="1">
      <c r="A2349" s="257"/>
      <c r="B2349" s="239"/>
    </row>
    <row r="2350" spans="1:2" s="213" customFormat="1">
      <c r="A2350" s="257"/>
      <c r="B2350" s="239"/>
    </row>
    <row r="2351" spans="1:2" s="213" customFormat="1">
      <c r="A2351" s="257"/>
      <c r="B2351" s="239"/>
    </row>
    <row r="2352" spans="1:2" s="213" customFormat="1">
      <c r="A2352" s="257"/>
      <c r="B2352" s="239"/>
    </row>
    <row r="2353" spans="1:2" s="213" customFormat="1">
      <c r="A2353" s="257"/>
      <c r="B2353" s="239"/>
    </row>
    <row r="2354" spans="1:2" s="213" customFormat="1">
      <c r="A2354" s="257"/>
      <c r="B2354" s="239"/>
    </row>
    <row r="2355" spans="1:2" s="213" customFormat="1">
      <c r="A2355" s="257"/>
      <c r="B2355" s="239"/>
    </row>
    <row r="2356" spans="1:2" s="213" customFormat="1">
      <c r="A2356" s="257"/>
      <c r="B2356" s="239"/>
    </row>
    <row r="2357" spans="1:2" s="213" customFormat="1">
      <c r="A2357" s="257"/>
      <c r="B2357" s="239"/>
    </row>
    <row r="2358" spans="1:2" s="213" customFormat="1">
      <c r="A2358" s="257"/>
      <c r="B2358" s="239"/>
    </row>
    <row r="2359" spans="1:2" s="213" customFormat="1">
      <c r="A2359" s="257"/>
      <c r="B2359" s="239"/>
    </row>
    <row r="2360" spans="1:2" s="213" customFormat="1">
      <c r="A2360" s="257"/>
      <c r="B2360" s="239"/>
    </row>
    <row r="2361" spans="1:2" s="213" customFormat="1">
      <c r="A2361" s="257"/>
      <c r="B2361" s="239"/>
    </row>
    <row r="2362" spans="1:2" s="213" customFormat="1">
      <c r="A2362" s="257"/>
      <c r="B2362" s="239"/>
    </row>
    <row r="2363" spans="1:2" s="213" customFormat="1">
      <c r="A2363" s="257"/>
      <c r="B2363" s="239"/>
    </row>
    <row r="2364" spans="1:2" s="213" customFormat="1">
      <c r="A2364" s="257"/>
      <c r="B2364" s="239"/>
    </row>
    <row r="2365" spans="1:2" s="213" customFormat="1">
      <c r="A2365" s="257"/>
      <c r="B2365" s="239"/>
    </row>
    <row r="2366" spans="1:2" s="213" customFormat="1">
      <c r="A2366" s="257"/>
      <c r="B2366" s="239"/>
    </row>
    <row r="2367" spans="1:2" s="213" customFormat="1">
      <c r="A2367" s="257"/>
      <c r="B2367" s="239"/>
    </row>
    <row r="2368" spans="1:2" s="213" customFormat="1">
      <c r="A2368" s="257"/>
      <c r="B2368" s="239"/>
    </row>
    <row r="2369" spans="1:2" s="213" customFormat="1">
      <c r="A2369" s="257"/>
      <c r="B2369" s="239"/>
    </row>
    <row r="2370" spans="1:2" s="213" customFormat="1">
      <c r="A2370" s="257"/>
      <c r="B2370" s="239"/>
    </row>
    <row r="2371" spans="1:2" s="213" customFormat="1">
      <c r="A2371" s="257"/>
      <c r="B2371" s="239"/>
    </row>
    <row r="2372" spans="1:2" s="213" customFormat="1">
      <c r="A2372" s="257"/>
      <c r="B2372" s="239"/>
    </row>
    <row r="2373" spans="1:2" s="213" customFormat="1">
      <c r="A2373" s="257"/>
      <c r="B2373" s="239"/>
    </row>
    <row r="2374" spans="1:2" s="213" customFormat="1">
      <c r="A2374" s="257"/>
      <c r="B2374" s="239"/>
    </row>
    <row r="2375" spans="1:2" s="213" customFormat="1">
      <c r="A2375" s="257"/>
      <c r="B2375" s="239"/>
    </row>
    <row r="2376" spans="1:2" s="213" customFormat="1">
      <c r="A2376" s="257"/>
      <c r="B2376" s="239"/>
    </row>
    <row r="2377" spans="1:2" s="213" customFormat="1">
      <c r="A2377" s="257"/>
      <c r="B2377" s="239"/>
    </row>
    <row r="2378" spans="1:2" s="213" customFormat="1">
      <c r="A2378" s="257"/>
      <c r="B2378" s="239"/>
    </row>
    <row r="2379" spans="1:2" s="213" customFormat="1">
      <c r="A2379" s="257"/>
      <c r="B2379" s="239"/>
    </row>
    <row r="2380" spans="1:2" s="213" customFormat="1">
      <c r="A2380" s="257"/>
      <c r="B2380" s="239"/>
    </row>
    <row r="2381" spans="1:2" s="213" customFormat="1">
      <c r="A2381" s="257"/>
      <c r="B2381" s="239"/>
    </row>
    <row r="2382" spans="1:2" s="213" customFormat="1">
      <c r="A2382" s="257"/>
      <c r="B2382" s="239"/>
    </row>
    <row r="2383" spans="1:2" s="213" customFormat="1">
      <c r="A2383" s="257"/>
      <c r="B2383" s="239"/>
    </row>
    <row r="2384" spans="1:2" s="213" customFormat="1" ht="12.75" customHeight="1">
      <c r="A2384" s="257"/>
      <c r="B2384" s="239"/>
    </row>
    <row r="2385" spans="1:2" s="213" customFormat="1" ht="12.75" customHeight="1">
      <c r="A2385" s="257"/>
      <c r="B2385" s="239"/>
    </row>
    <row r="2386" spans="1:2" s="213" customFormat="1" ht="12.75" customHeight="1">
      <c r="A2386" s="257"/>
      <c r="B2386" s="239"/>
    </row>
    <row r="2387" spans="1:2" s="213" customFormat="1" ht="12.75" customHeight="1">
      <c r="A2387" s="257"/>
      <c r="B2387" s="239"/>
    </row>
    <row r="2388" spans="1:2" s="213" customFormat="1" ht="12.75" customHeight="1">
      <c r="A2388" s="257"/>
      <c r="B2388" s="239"/>
    </row>
    <row r="2389" spans="1:2" s="213" customFormat="1" ht="12.75" customHeight="1">
      <c r="A2389" s="257"/>
      <c r="B2389" s="239"/>
    </row>
    <row r="2390" spans="1:2" s="213" customFormat="1" ht="12.75" customHeight="1">
      <c r="A2390" s="257"/>
      <c r="B2390" s="239"/>
    </row>
    <row r="2391" spans="1:2" s="213" customFormat="1" ht="12.75" customHeight="1">
      <c r="A2391" s="257"/>
      <c r="B2391" s="239"/>
    </row>
    <row r="2392" spans="1:2" s="213" customFormat="1" ht="12.75" customHeight="1">
      <c r="A2392" s="257"/>
      <c r="B2392" s="239"/>
    </row>
    <row r="2393" spans="1:2" s="213" customFormat="1">
      <c r="A2393" s="257"/>
      <c r="B2393" s="239"/>
    </row>
    <row r="2394" spans="1:2" s="213" customFormat="1">
      <c r="A2394" s="257"/>
      <c r="B2394" s="239"/>
    </row>
    <row r="2395" spans="1:2" s="213" customFormat="1">
      <c r="A2395" s="257"/>
      <c r="B2395" s="239"/>
    </row>
    <row r="2396" spans="1:2" s="213" customFormat="1">
      <c r="A2396" s="257"/>
      <c r="B2396" s="239"/>
    </row>
    <row r="2397" spans="1:2" s="213" customFormat="1">
      <c r="A2397" s="257"/>
      <c r="B2397" s="239"/>
    </row>
    <row r="2398" spans="1:2" s="213" customFormat="1">
      <c r="A2398" s="257"/>
      <c r="B2398" s="239"/>
    </row>
    <row r="2399" spans="1:2" s="213" customFormat="1">
      <c r="A2399" s="257"/>
      <c r="B2399" s="239"/>
    </row>
    <row r="2400" spans="1:2" s="213" customFormat="1">
      <c r="A2400" s="257"/>
      <c r="B2400" s="239"/>
    </row>
    <row r="2401" spans="1:2" s="213" customFormat="1">
      <c r="A2401" s="257"/>
      <c r="B2401" s="239"/>
    </row>
    <row r="2402" spans="1:2" s="213" customFormat="1">
      <c r="A2402" s="257"/>
      <c r="B2402" s="239"/>
    </row>
    <row r="2403" spans="1:2" s="213" customFormat="1">
      <c r="A2403" s="257"/>
      <c r="B2403" s="239"/>
    </row>
    <row r="2404" spans="1:2" s="213" customFormat="1">
      <c r="A2404" s="257"/>
      <c r="B2404" s="239"/>
    </row>
    <row r="2405" spans="1:2" s="213" customFormat="1">
      <c r="A2405" s="257"/>
      <c r="B2405" s="239"/>
    </row>
    <row r="2406" spans="1:2" s="213" customFormat="1">
      <c r="A2406" s="257"/>
      <c r="B2406" s="239"/>
    </row>
    <row r="2407" spans="1:2" s="213" customFormat="1">
      <c r="A2407" s="257"/>
      <c r="B2407" s="239"/>
    </row>
    <row r="2408" spans="1:2" s="213" customFormat="1">
      <c r="A2408" s="257"/>
      <c r="B2408" s="239"/>
    </row>
    <row r="2409" spans="1:2" s="213" customFormat="1">
      <c r="A2409" s="257"/>
      <c r="B2409" s="239"/>
    </row>
    <row r="2410" spans="1:2" s="213" customFormat="1">
      <c r="A2410" s="257"/>
      <c r="B2410" s="239"/>
    </row>
    <row r="2411" spans="1:2" s="213" customFormat="1">
      <c r="A2411" s="257"/>
      <c r="B2411" s="239"/>
    </row>
    <row r="2412" spans="1:2" s="213" customFormat="1">
      <c r="A2412" s="257"/>
      <c r="B2412" s="239"/>
    </row>
    <row r="2413" spans="1:2" s="213" customFormat="1">
      <c r="A2413" s="257"/>
      <c r="B2413" s="239"/>
    </row>
    <row r="2414" spans="1:2" s="213" customFormat="1">
      <c r="A2414" s="257"/>
      <c r="B2414" s="239"/>
    </row>
    <row r="2415" spans="1:2" s="213" customFormat="1">
      <c r="A2415" s="257"/>
      <c r="B2415" s="239"/>
    </row>
    <row r="2416" spans="1:2" s="213" customFormat="1">
      <c r="A2416" s="257"/>
      <c r="B2416" s="239"/>
    </row>
    <row r="2417" spans="1:2" s="213" customFormat="1">
      <c r="A2417" s="257"/>
      <c r="B2417" s="239"/>
    </row>
    <row r="2418" spans="1:2" s="213" customFormat="1">
      <c r="A2418" s="257"/>
      <c r="B2418" s="239"/>
    </row>
    <row r="2419" spans="1:2" s="213" customFormat="1">
      <c r="A2419" s="257"/>
      <c r="B2419" s="239"/>
    </row>
    <row r="2420" spans="1:2" s="213" customFormat="1">
      <c r="A2420" s="257"/>
      <c r="B2420" s="239"/>
    </row>
    <row r="2421" spans="1:2" s="213" customFormat="1">
      <c r="A2421" s="257"/>
      <c r="B2421" s="239"/>
    </row>
    <row r="2422" spans="1:2" s="213" customFormat="1">
      <c r="A2422" s="257"/>
      <c r="B2422" s="239"/>
    </row>
    <row r="2423" spans="1:2" s="213" customFormat="1">
      <c r="A2423" s="257"/>
      <c r="B2423" s="239"/>
    </row>
    <row r="2424" spans="1:2" s="213" customFormat="1">
      <c r="A2424" s="257"/>
      <c r="B2424" s="239"/>
    </row>
    <row r="2425" spans="1:2" s="213" customFormat="1">
      <c r="A2425" s="257"/>
      <c r="B2425" s="239"/>
    </row>
    <row r="2426" spans="1:2" s="213" customFormat="1">
      <c r="A2426" s="257"/>
      <c r="B2426" s="239"/>
    </row>
    <row r="2427" spans="1:2" s="213" customFormat="1">
      <c r="A2427" s="257"/>
      <c r="B2427" s="239"/>
    </row>
    <row r="2428" spans="1:2" s="213" customFormat="1">
      <c r="A2428" s="257"/>
      <c r="B2428" s="239"/>
    </row>
    <row r="2429" spans="1:2" s="213" customFormat="1">
      <c r="A2429" s="257"/>
      <c r="B2429" s="239"/>
    </row>
    <row r="2430" spans="1:2" s="213" customFormat="1">
      <c r="A2430" s="257"/>
      <c r="B2430" s="239"/>
    </row>
    <row r="2431" spans="1:2" s="213" customFormat="1">
      <c r="A2431" s="257"/>
      <c r="B2431" s="239"/>
    </row>
    <row r="2432" spans="1:2" s="213" customFormat="1">
      <c r="A2432" s="257"/>
      <c r="B2432" s="239"/>
    </row>
    <row r="2433" spans="1:2" s="213" customFormat="1">
      <c r="A2433" s="257"/>
      <c r="B2433" s="239"/>
    </row>
    <row r="2434" spans="1:2" s="213" customFormat="1">
      <c r="A2434" s="257"/>
      <c r="B2434" s="239"/>
    </row>
    <row r="2435" spans="1:2" s="213" customFormat="1">
      <c r="A2435" s="257"/>
      <c r="B2435" s="239"/>
    </row>
    <row r="2436" spans="1:2" s="213" customFormat="1">
      <c r="A2436" s="257"/>
      <c r="B2436" s="239"/>
    </row>
    <row r="2437" spans="1:2" s="213" customFormat="1">
      <c r="A2437" s="257"/>
      <c r="B2437" s="239"/>
    </row>
    <row r="2438" spans="1:2" s="213" customFormat="1">
      <c r="A2438" s="257"/>
      <c r="B2438" s="239"/>
    </row>
    <row r="2439" spans="1:2" s="213" customFormat="1" ht="12.75" customHeight="1">
      <c r="A2439" s="257"/>
      <c r="B2439" s="239"/>
    </row>
    <row r="2440" spans="1:2" s="213" customFormat="1" ht="12.75" customHeight="1">
      <c r="A2440" s="257"/>
      <c r="B2440" s="239"/>
    </row>
    <row r="2441" spans="1:2" s="213" customFormat="1" ht="12.75" customHeight="1">
      <c r="A2441" s="257"/>
      <c r="B2441" s="239"/>
    </row>
    <row r="2442" spans="1:2" s="213" customFormat="1" ht="12.75" customHeight="1">
      <c r="A2442" s="257"/>
      <c r="B2442" s="239"/>
    </row>
    <row r="2443" spans="1:2" s="213" customFormat="1" ht="12.75" customHeight="1">
      <c r="A2443" s="257"/>
      <c r="B2443" s="239"/>
    </row>
    <row r="2444" spans="1:2" s="213" customFormat="1" ht="12.75" customHeight="1">
      <c r="A2444" s="257"/>
      <c r="B2444" s="239"/>
    </row>
    <row r="2445" spans="1:2" s="213" customFormat="1" ht="12.75" customHeight="1">
      <c r="A2445" s="257"/>
      <c r="B2445" s="239"/>
    </row>
    <row r="2446" spans="1:2" s="213" customFormat="1" ht="12.75" customHeight="1">
      <c r="A2446" s="257"/>
      <c r="B2446" s="239"/>
    </row>
    <row r="2447" spans="1:2" s="213" customFormat="1">
      <c r="A2447" s="257"/>
      <c r="B2447" s="239"/>
    </row>
    <row r="2448" spans="1:2" s="213" customFormat="1">
      <c r="A2448" s="257"/>
      <c r="B2448" s="239"/>
    </row>
    <row r="2449" spans="1:2" s="213" customFormat="1">
      <c r="A2449" s="257"/>
      <c r="B2449" s="239"/>
    </row>
    <row r="2450" spans="1:2" s="213" customFormat="1">
      <c r="A2450" s="257"/>
      <c r="B2450" s="239"/>
    </row>
    <row r="2451" spans="1:2" s="213" customFormat="1">
      <c r="A2451" s="257"/>
      <c r="B2451" s="239"/>
    </row>
    <row r="2452" spans="1:2" s="213" customFormat="1">
      <c r="A2452" s="257"/>
      <c r="B2452" s="239"/>
    </row>
    <row r="2453" spans="1:2" s="213" customFormat="1">
      <c r="A2453" s="257"/>
      <c r="B2453" s="239"/>
    </row>
    <row r="2454" spans="1:2" s="213" customFormat="1">
      <c r="A2454" s="257"/>
      <c r="B2454" s="239"/>
    </row>
    <row r="2455" spans="1:2" s="213" customFormat="1">
      <c r="A2455" s="257"/>
      <c r="B2455" s="239"/>
    </row>
    <row r="2456" spans="1:2" s="213" customFormat="1">
      <c r="A2456" s="257"/>
      <c r="B2456" s="239"/>
    </row>
    <row r="2457" spans="1:2" s="213" customFormat="1">
      <c r="A2457" s="257"/>
      <c r="B2457" s="239"/>
    </row>
    <row r="2458" spans="1:2" s="213" customFormat="1">
      <c r="A2458" s="257"/>
      <c r="B2458" s="239"/>
    </row>
    <row r="2459" spans="1:2" s="213" customFormat="1">
      <c r="A2459" s="257"/>
      <c r="B2459" s="239"/>
    </row>
    <row r="2460" spans="1:2" s="213" customFormat="1">
      <c r="A2460" s="257"/>
      <c r="B2460" s="239"/>
    </row>
    <row r="2461" spans="1:2" s="213" customFormat="1">
      <c r="A2461" s="257"/>
      <c r="B2461" s="239"/>
    </row>
    <row r="2462" spans="1:2" s="213" customFormat="1">
      <c r="A2462" s="257"/>
      <c r="B2462" s="239"/>
    </row>
    <row r="2463" spans="1:2" s="213" customFormat="1">
      <c r="A2463" s="257"/>
      <c r="B2463" s="239"/>
    </row>
    <row r="2464" spans="1:2" s="213" customFormat="1">
      <c r="A2464" s="257"/>
      <c r="B2464" s="239"/>
    </row>
    <row r="2465" spans="1:2" s="213" customFormat="1">
      <c r="A2465" s="257"/>
      <c r="B2465" s="239"/>
    </row>
    <row r="2466" spans="1:2" s="213" customFormat="1">
      <c r="A2466" s="257"/>
      <c r="B2466" s="239"/>
    </row>
    <row r="2467" spans="1:2" s="213" customFormat="1">
      <c r="A2467" s="257"/>
      <c r="B2467" s="239"/>
    </row>
    <row r="2468" spans="1:2" s="213" customFormat="1">
      <c r="A2468" s="257"/>
      <c r="B2468" s="239"/>
    </row>
    <row r="2469" spans="1:2" s="213" customFormat="1">
      <c r="A2469" s="257"/>
      <c r="B2469" s="239"/>
    </row>
    <row r="2470" spans="1:2" s="213" customFormat="1">
      <c r="A2470" s="257"/>
      <c r="B2470" s="239"/>
    </row>
    <row r="2471" spans="1:2" s="213" customFormat="1">
      <c r="A2471" s="257"/>
      <c r="B2471" s="239"/>
    </row>
    <row r="2472" spans="1:2" s="213" customFormat="1">
      <c r="A2472" s="257"/>
      <c r="B2472" s="239"/>
    </row>
    <row r="2473" spans="1:2" s="213" customFormat="1">
      <c r="A2473" s="257"/>
      <c r="B2473" s="239"/>
    </row>
    <row r="2474" spans="1:2" s="213" customFormat="1">
      <c r="A2474" s="257"/>
      <c r="B2474" s="239"/>
    </row>
    <row r="2475" spans="1:2" s="213" customFormat="1">
      <c r="A2475" s="257"/>
      <c r="B2475" s="239"/>
    </row>
    <row r="2476" spans="1:2" s="213" customFormat="1">
      <c r="A2476" s="257"/>
      <c r="B2476" s="239"/>
    </row>
    <row r="2477" spans="1:2" s="213" customFormat="1">
      <c r="A2477" s="257"/>
      <c r="B2477" s="239"/>
    </row>
    <row r="2478" spans="1:2" s="213" customFormat="1">
      <c r="A2478" s="257"/>
      <c r="B2478" s="239"/>
    </row>
    <row r="2479" spans="1:2" s="213" customFormat="1">
      <c r="A2479" s="257"/>
      <c r="B2479" s="239"/>
    </row>
    <row r="2480" spans="1:2" s="213" customFormat="1">
      <c r="A2480" s="257"/>
      <c r="B2480" s="239"/>
    </row>
    <row r="2481" spans="1:2" s="213" customFormat="1">
      <c r="A2481" s="257"/>
      <c r="B2481" s="239"/>
    </row>
    <row r="2482" spans="1:2" s="213" customFormat="1">
      <c r="A2482" s="257"/>
      <c r="B2482" s="239"/>
    </row>
    <row r="2483" spans="1:2" s="213" customFormat="1">
      <c r="A2483" s="257"/>
      <c r="B2483" s="239"/>
    </row>
    <row r="2484" spans="1:2" s="213" customFormat="1">
      <c r="A2484" s="257"/>
      <c r="B2484" s="239"/>
    </row>
    <row r="2485" spans="1:2" s="213" customFormat="1">
      <c r="A2485" s="257"/>
      <c r="B2485" s="239"/>
    </row>
    <row r="2486" spans="1:2" s="213" customFormat="1">
      <c r="A2486" s="257"/>
      <c r="B2486" s="239"/>
    </row>
    <row r="2487" spans="1:2" s="213" customFormat="1">
      <c r="A2487" s="257"/>
      <c r="B2487" s="239"/>
    </row>
    <row r="2488" spans="1:2" s="213" customFormat="1">
      <c r="A2488" s="257"/>
      <c r="B2488" s="239"/>
    </row>
    <row r="2489" spans="1:2" s="213" customFormat="1">
      <c r="A2489" s="257"/>
      <c r="B2489" s="239"/>
    </row>
    <row r="2490" spans="1:2" s="213" customFormat="1">
      <c r="A2490" s="257"/>
      <c r="B2490" s="239"/>
    </row>
    <row r="2491" spans="1:2" s="213" customFormat="1">
      <c r="A2491" s="257"/>
      <c r="B2491" s="239"/>
    </row>
    <row r="2492" spans="1:2" s="213" customFormat="1">
      <c r="A2492" s="257"/>
      <c r="B2492" s="239"/>
    </row>
    <row r="2493" spans="1:2" s="213" customFormat="1">
      <c r="A2493" s="257"/>
      <c r="B2493" s="239"/>
    </row>
    <row r="2494" spans="1:2" s="213" customFormat="1" ht="12.75" customHeight="1">
      <c r="A2494" s="257"/>
      <c r="B2494" s="239"/>
    </row>
    <row r="2495" spans="1:2" s="213" customFormat="1" ht="12.75" customHeight="1">
      <c r="A2495" s="257"/>
      <c r="B2495" s="239"/>
    </row>
    <row r="2496" spans="1:2" s="213" customFormat="1" ht="12.75" customHeight="1">
      <c r="A2496" s="257"/>
      <c r="B2496" s="239"/>
    </row>
    <row r="2497" spans="1:2" s="213" customFormat="1" ht="12.75" customHeight="1">
      <c r="A2497" s="257"/>
      <c r="B2497" s="239"/>
    </row>
    <row r="2498" spans="1:2" s="213" customFormat="1" ht="12.75" customHeight="1">
      <c r="A2498" s="257"/>
      <c r="B2498" s="239"/>
    </row>
    <row r="2499" spans="1:2" s="213" customFormat="1" ht="12.75" customHeight="1">
      <c r="A2499" s="257"/>
      <c r="B2499" s="239"/>
    </row>
    <row r="2500" spans="1:2" s="213" customFormat="1" ht="12.75" customHeight="1">
      <c r="A2500" s="257"/>
      <c r="B2500" s="239"/>
    </row>
    <row r="2501" spans="1:2" s="213" customFormat="1" ht="12.75" customHeight="1">
      <c r="A2501" s="257"/>
      <c r="B2501" s="239"/>
    </row>
    <row r="2502" spans="1:2" s="213" customFormat="1" ht="12.75" customHeight="1">
      <c r="A2502" s="257"/>
      <c r="B2502" s="239"/>
    </row>
    <row r="2503" spans="1:2" s="213" customFormat="1">
      <c r="A2503" s="257"/>
      <c r="B2503" s="239"/>
    </row>
    <row r="2504" spans="1:2" s="213" customFormat="1">
      <c r="A2504" s="257"/>
      <c r="B2504" s="239"/>
    </row>
    <row r="2505" spans="1:2" s="213" customFormat="1">
      <c r="A2505" s="257"/>
      <c r="B2505" s="239"/>
    </row>
    <row r="2506" spans="1:2" s="213" customFormat="1">
      <c r="A2506" s="257"/>
      <c r="B2506" s="239"/>
    </row>
    <row r="2507" spans="1:2" s="213" customFormat="1">
      <c r="A2507" s="257"/>
      <c r="B2507" s="239"/>
    </row>
    <row r="2508" spans="1:2" s="213" customFormat="1">
      <c r="A2508" s="257"/>
      <c r="B2508" s="239"/>
    </row>
    <row r="2509" spans="1:2" s="213" customFormat="1">
      <c r="A2509" s="257"/>
      <c r="B2509" s="239"/>
    </row>
    <row r="2510" spans="1:2" s="213" customFormat="1">
      <c r="A2510" s="257"/>
      <c r="B2510" s="239"/>
    </row>
    <row r="2511" spans="1:2" s="213" customFormat="1">
      <c r="A2511" s="257"/>
      <c r="B2511" s="239"/>
    </row>
    <row r="2512" spans="1:2" s="213" customFormat="1">
      <c r="A2512" s="257"/>
      <c r="B2512" s="239"/>
    </row>
    <row r="2513" spans="1:2" s="213" customFormat="1">
      <c r="A2513" s="257"/>
      <c r="B2513" s="239"/>
    </row>
    <row r="2514" spans="1:2" s="213" customFormat="1">
      <c r="A2514" s="257"/>
      <c r="B2514" s="239"/>
    </row>
    <row r="2515" spans="1:2" s="213" customFormat="1">
      <c r="A2515" s="257"/>
      <c r="B2515" s="239"/>
    </row>
    <row r="2516" spans="1:2" s="213" customFormat="1">
      <c r="A2516" s="257"/>
      <c r="B2516" s="239"/>
    </row>
    <row r="2517" spans="1:2" s="213" customFormat="1">
      <c r="A2517" s="257"/>
      <c r="B2517" s="239"/>
    </row>
    <row r="2518" spans="1:2" s="213" customFormat="1">
      <c r="A2518" s="257"/>
      <c r="B2518" s="239"/>
    </row>
    <row r="2519" spans="1:2" s="213" customFormat="1">
      <c r="A2519" s="257"/>
      <c r="B2519" s="239"/>
    </row>
    <row r="2520" spans="1:2" s="213" customFormat="1">
      <c r="A2520" s="257"/>
      <c r="B2520" s="239"/>
    </row>
    <row r="2521" spans="1:2" s="213" customFormat="1">
      <c r="A2521" s="257"/>
      <c r="B2521" s="239"/>
    </row>
    <row r="2522" spans="1:2" s="213" customFormat="1">
      <c r="A2522" s="257"/>
      <c r="B2522" s="239"/>
    </row>
    <row r="2523" spans="1:2" s="213" customFormat="1">
      <c r="A2523" s="257"/>
      <c r="B2523" s="239"/>
    </row>
    <row r="2524" spans="1:2" s="213" customFormat="1">
      <c r="A2524" s="257"/>
      <c r="B2524" s="239"/>
    </row>
    <row r="2525" spans="1:2" s="213" customFormat="1">
      <c r="A2525" s="257"/>
      <c r="B2525" s="239"/>
    </row>
    <row r="2526" spans="1:2" s="213" customFormat="1">
      <c r="A2526" s="257"/>
      <c r="B2526" s="239"/>
    </row>
    <row r="2527" spans="1:2" s="213" customFormat="1">
      <c r="A2527" s="257"/>
      <c r="B2527" s="239"/>
    </row>
    <row r="2528" spans="1:2" s="213" customFormat="1">
      <c r="A2528" s="257"/>
      <c r="B2528" s="239"/>
    </row>
    <row r="2529" spans="1:2" s="213" customFormat="1">
      <c r="A2529" s="257"/>
      <c r="B2529" s="239"/>
    </row>
    <row r="2530" spans="1:2" s="213" customFormat="1">
      <c r="A2530" s="257"/>
      <c r="B2530" s="239"/>
    </row>
    <row r="2531" spans="1:2" s="213" customFormat="1">
      <c r="A2531" s="257"/>
      <c r="B2531" s="239"/>
    </row>
    <row r="2532" spans="1:2" s="213" customFormat="1">
      <c r="A2532" s="257"/>
      <c r="B2532" s="239"/>
    </row>
    <row r="2533" spans="1:2" s="213" customFormat="1">
      <c r="A2533" s="257"/>
      <c r="B2533" s="239"/>
    </row>
    <row r="2534" spans="1:2" s="213" customFormat="1">
      <c r="A2534" s="257"/>
      <c r="B2534" s="239"/>
    </row>
    <row r="2535" spans="1:2" s="213" customFormat="1">
      <c r="A2535" s="257"/>
      <c r="B2535" s="239"/>
    </row>
    <row r="2536" spans="1:2" s="213" customFormat="1">
      <c r="A2536" s="257"/>
      <c r="B2536" s="239"/>
    </row>
    <row r="2537" spans="1:2" s="213" customFormat="1">
      <c r="A2537" s="257"/>
      <c r="B2537" s="239"/>
    </row>
    <row r="2538" spans="1:2" s="213" customFormat="1">
      <c r="A2538" s="257"/>
      <c r="B2538" s="239"/>
    </row>
    <row r="2539" spans="1:2" s="213" customFormat="1">
      <c r="A2539" s="257"/>
      <c r="B2539" s="239"/>
    </row>
    <row r="2540" spans="1:2" s="213" customFormat="1">
      <c r="A2540" s="257"/>
      <c r="B2540" s="239"/>
    </row>
    <row r="2541" spans="1:2" s="213" customFormat="1">
      <c r="A2541" s="257"/>
      <c r="B2541" s="239"/>
    </row>
    <row r="2542" spans="1:2" s="213" customFormat="1">
      <c r="A2542" s="257"/>
      <c r="B2542" s="239"/>
    </row>
    <row r="2543" spans="1:2" s="213" customFormat="1">
      <c r="A2543" s="257"/>
      <c r="B2543" s="239"/>
    </row>
    <row r="2544" spans="1:2" s="213" customFormat="1">
      <c r="A2544" s="257"/>
      <c r="B2544" s="239"/>
    </row>
    <row r="2545" spans="1:2" s="213" customFormat="1">
      <c r="A2545" s="257"/>
      <c r="B2545" s="239"/>
    </row>
    <row r="2546" spans="1:2" s="213" customFormat="1">
      <c r="A2546" s="257"/>
      <c r="B2546" s="239"/>
    </row>
    <row r="2547" spans="1:2" s="213" customFormat="1">
      <c r="A2547" s="257"/>
      <c r="B2547" s="239"/>
    </row>
    <row r="2548" spans="1:2" s="213" customFormat="1">
      <c r="A2548" s="257"/>
      <c r="B2548" s="239"/>
    </row>
    <row r="2549" spans="1:2" s="213" customFormat="1" ht="12.75" customHeight="1">
      <c r="A2549" s="257"/>
      <c r="B2549" s="239"/>
    </row>
    <row r="2550" spans="1:2" s="213" customFormat="1" ht="12.75" customHeight="1">
      <c r="A2550" s="257"/>
      <c r="B2550" s="239"/>
    </row>
    <row r="2551" spans="1:2" s="213" customFormat="1" ht="12.75" customHeight="1">
      <c r="A2551" s="257"/>
      <c r="B2551" s="239"/>
    </row>
    <row r="2552" spans="1:2" s="213" customFormat="1" ht="12.75" customHeight="1">
      <c r="A2552" s="257"/>
      <c r="B2552" s="239"/>
    </row>
    <row r="2553" spans="1:2" s="213" customFormat="1" ht="12.75" customHeight="1">
      <c r="A2553" s="257"/>
      <c r="B2553" s="239"/>
    </row>
    <row r="2554" spans="1:2" s="213" customFormat="1" ht="12.75" customHeight="1">
      <c r="A2554" s="257"/>
      <c r="B2554" s="239"/>
    </row>
    <row r="2555" spans="1:2" s="213" customFormat="1" ht="12.75" customHeight="1">
      <c r="A2555" s="257"/>
      <c r="B2555" s="239"/>
    </row>
    <row r="2556" spans="1:2" s="213" customFormat="1" ht="12.75" customHeight="1">
      <c r="A2556" s="257"/>
      <c r="B2556" s="239"/>
    </row>
    <row r="2557" spans="1:2" s="213" customFormat="1">
      <c r="A2557" s="257"/>
      <c r="B2557" s="239"/>
    </row>
    <row r="2558" spans="1:2" s="213" customFormat="1">
      <c r="A2558" s="257"/>
      <c r="B2558" s="239"/>
    </row>
    <row r="2559" spans="1:2" s="213" customFormat="1">
      <c r="A2559" s="257"/>
      <c r="B2559" s="239"/>
    </row>
    <row r="2560" spans="1:2" s="213" customFormat="1">
      <c r="A2560" s="257"/>
      <c r="B2560" s="239"/>
    </row>
    <row r="2561" spans="1:2" s="213" customFormat="1">
      <c r="A2561" s="257"/>
      <c r="B2561" s="239"/>
    </row>
    <row r="2562" spans="1:2" s="213" customFormat="1">
      <c r="A2562" s="257"/>
      <c r="B2562" s="239"/>
    </row>
    <row r="2563" spans="1:2" s="213" customFormat="1">
      <c r="A2563" s="257"/>
      <c r="B2563" s="239"/>
    </row>
    <row r="2564" spans="1:2" s="213" customFormat="1">
      <c r="A2564" s="257"/>
      <c r="B2564" s="239"/>
    </row>
    <row r="2565" spans="1:2" s="213" customFormat="1">
      <c r="A2565" s="257"/>
      <c r="B2565" s="239"/>
    </row>
    <row r="2566" spans="1:2" s="213" customFormat="1">
      <c r="A2566" s="257"/>
      <c r="B2566" s="239"/>
    </row>
    <row r="2567" spans="1:2" s="213" customFormat="1">
      <c r="A2567" s="257"/>
      <c r="B2567" s="239"/>
    </row>
    <row r="2568" spans="1:2" s="213" customFormat="1">
      <c r="A2568" s="257"/>
      <c r="B2568" s="239"/>
    </row>
    <row r="2569" spans="1:2" s="213" customFormat="1">
      <c r="A2569" s="257"/>
      <c r="B2569" s="239"/>
    </row>
    <row r="2570" spans="1:2" s="213" customFormat="1">
      <c r="A2570" s="257"/>
      <c r="B2570" s="239"/>
    </row>
    <row r="2571" spans="1:2" s="213" customFormat="1">
      <c r="A2571" s="257"/>
      <c r="B2571" s="239"/>
    </row>
    <row r="2572" spans="1:2" s="213" customFormat="1">
      <c r="A2572" s="257"/>
      <c r="B2572" s="239"/>
    </row>
    <row r="2573" spans="1:2" s="213" customFormat="1">
      <c r="A2573" s="257"/>
      <c r="B2573" s="239"/>
    </row>
    <row r="2574" spans="1:2" s="213" customFormat="1">
      <c r="A2574" s="257"/>
      <c r="B2574" s="239"/>
    </row>
    <row r="2575" spans="1:2" s="213" customFormat="1">
      <c r="A2575" s="257"/>
      <c r="B2575" s="239"/>
    </row>
    <row r="2576" spans="1:2" s="213" customFormat="1">
      <c r="A2576" s="257"/>
      <c r="B2576" s="239"/>
    </row>
    <row r="2577" spans="1:2" s="213" customFormat="1">
      <c r="A2577" s="257"/>
      <c r="B2577" s="239"/>
    </row>
    <row r="2578" spans="1:2" s="213" customFormat="1">
      <c r="A2578" s="257"/>
      <c r="B2578" s="239"/>
    </row>
    <row r="2579" spans="1:2" s="213" customFormat="1">
      <c r="A2579" s="257"/>
      <c r="B2579" s="239"/>
    </row>
    <row r="2580" spans="1:2" s="213" customFormat="1">
      <c r="A2580" s="257"/>
      <c r="B2580" s="239"/>
    </row>
    <row r="2581" spans="1:2" s="213" customFormat="1">
      <c r="A2581" s="257"/>
      <c r="B2581" s="239"/>
    </row>
    <row r="2582" spans="1:2" s="213" customFormat="1">
      <c r="A2582" s="257"/>
      <c r="B2582" s="239"/>
    </row>
    <row r="2583" spans="1:2" s="213" customFormat="1">
      <c r="A2583" s="257"/>
      <c r="B2583" s="239"/>
    </row>
    <row r="2584" spans="1:2" s="213" customFormat="1">
      <c r="A2584" s="257"/>
      <c r="B2584" s="239"/>
    </row>
    <row r="2585" spans="1:2" s="213" customFormat="1">
      <c r="A2585" s="257"/>
      <c r="B2585" s="239"/>
    </row>
    <row r="2586" spans="1:2" s="213" customFormat="1">
      <c r="A2586" s="257"/>
      <c r="B2586" s="239"/>
    </row>
    <row r="2587" spans="1:2" s="213" customFormat="1">
      <c r="A2587" s="257"/>
      <c r="B2587" s="239"/>
    </row>
    <row r="2588" spans="1:2" s="213" customFormat="1">
      <c r="A2588" s="257"/>
      <c r="B2588" s="239"/>
    </row>
    <row r="2589" spans="1:2" s="213" customFormat="1">
      <c r="A2589" s="257"/>
      <c r="B2589" s="239"/>
    </row>
    <row r="2590" spans="1:2" s="213" customFormat="1">
      <c r="A2590" s="257"/>
      <c r="B2590" s="239"/>
    </row>
    <row r="2591" spans="1:2" s="213" customFormat="1">
      <c r="A2591" s="257"/>
      <c r="B2591" s="239"/>
    </row>
    <row r="2592" spans="1:2" s="213" customFormat="1">
      <c r="A2592" s="257"/>
      <c r="B2592" s="239"/>
    </row>
    <row r="2593" spans="1:2" s="213" customFormat="1">
      <c r="A2593" s="257"/>
      <c r="B2593" s="239"/>
    </row>
    <row r="2594" spans="1:2" s="213" customFormat="1">
      <c r="A2594" s="257"/>
      <c r="B2594" s="239"/>
    </row>
    <row r="2595" spans="1:2" s="213" customFormat="1">
      <c r="A2595" s="257"/>
      <c r="B2595" s="239"/>
    </row>
    <row r="2596" spans="1:2" s="213" customFormat="1">
      <c r="A2596" s="257"/>
      <c r="B2596" s="239"/>
    </row>
    <row r="2597" spans="1:2" s="213" customFormat="1">
      <c r="A2597" s="257"/>
      <c r="B2597" s="239"/>
    </row>
    <row r="2598" spans="1:2" s="213" customFormat="1">
      <c r="A2598" s="257"/>
      <c r="B2598" s="239"/>
    </row>
    <row r="2599" spans="1:2" s="213" customFormat="1">
      <c r="A2599" s="257"/>
      <c r="B2599" s="239"/>
    </row>
    <row r="2600" spans="1:2" s="213" customFormat="1">
      <c r="A2600" s="257"/>
      <c r="B2600" s="239"/>
    </row>
    <row r="2601" spans="1:2" s="213" customFormat="1">
      <c r="A2601" s="257"/>
      <c r="B2601" s="239"/>
    </row>
    <row r="2602" spans="1:2" s="213" customFormat="1">
      <c r="A2602" s="257"/>
      <c r="B2602" s="239"/>
    </row>
    <row r="2603" spans="1:2" s="213" customFormat="1">
      <c r="A2603" s="257"/>
      <c r="B2603" s="239"/>
    </row>
    <row r="2604" spans="1:2" s="213" customFormat="1" ht="12.75" customHeight="1">
      <c r="A2604" s="257"/>
      <c r="B2604" s="239"/>
    </row>
    <row r="2605" spans="1:2" s="213" customFormat="1" ht="12.75" customHeight="1">
      <c r="A2605" s="257"/>
      <c r="B2605" s="239"/>
    </row>
    <row r="2606" spans="1:2" s="213" customFormat="1" ht="12.75" customHeight="1">
      <c r="A2606" s="257"/>
      <c r="B2606" s="239"/>
    </row>
    <row r="2607" spans="1:2" s="213" customFormat="1" ht="12.75" customHeight="1">
      <c r="A2607" s="257"/>
      <c r="B2607" s="239"/>
    </row>
    <row r="2608" spans="1:2" s="213" customFormat="1" ht="12.75" customHeight="1">
      <c r="A2608" s="257"/>
      <c r="B2608" s="239"/>
    </row>
    <row r="2609" spans="1:2" s="213" customFormat="1" ht="12.75" customHeight="1">
      <c r="A2609" s="257"/>
      <c r="B2609" s="239"/>
    </row>
    <row r="2610" spans="1:2" s="213" customFormat="1" ht="12.75" customHeight="1">
      <c r="A2610" s="257"/>
      <c r="B2610" s="239"/>
    </row>
    <row r="2611" spans="1:2" s="213" customFormat="1" ht="12.75" customHeight="1">
      <c r="A2611" s="257"/>
      <c r="B2611" s="239"/>
    </row>
    <row r="2612" spans="1:2" s="213" customFormat="1" ht="12.75" customHeight="1">
      <c r="A2612" s="257"/>
      <c r="B2612" s="239"/>
    </row>
    <row r="2613" spans="1:2" s="213" customFormat="1">
      <c r="A2613" s="257"/>
      <c r="B2613" s="239"/>
    </row>
    <row r="2614" spans="1:2" s="213" customFormat="1">
      <c r="A2614" s="257"/>
      <c r="B2614" s="239"/>
    </row>
    <row r="2615" spans="1:2" s="213" customFormat="1">
      <c r="A2615" s="257"/>
      <c r="B2615" s="239"/>
    </row>
    <row r="2616" spans="1:2" s="213" customFormat="1">
      <c r="A2616" s="257"/>
      <c r="B2616" s="239"/>
    </row>
    <row r="2617" spans="1:2" s="213" customFormat="1">
      <c r="A2617" s="257"/>
      <c r="B2617" s="239"/>
    </row>
    <row r="2618" spans="1:2" s="213" customFormat="1">
      <c r="A2618" s="257"/>
      <c r="B2618" s="239"/>
    </row>
    <row r="2619" spans="1:2" s="213" customFormat="1">
      <c r="A2619" s="257"/>
      <c r="B2619" s="239"/>
    </row>
    <row r="2620" spans="1:2" s="213" customFormat="1">
      <c r="A2620" s="257"/>
      <c r="B2620" s="239"/>
    </row>
    <row r="2621" spans="1:2" s="213" customFormat="1">
      <c r="A2621" s="257"/>
      <c r="B2621" s="239"/>
    </row>
    <row r="2622" spans="1:2" s="213" customFormat="1">
      <c r="A2622" s="257"/>
      <c r="B2622" s="239"/>
    </row>
    <row r="2623" spans="1:2" s="213" customFormat="1">
      <c r="A2623" s="257"/>
      <c r="B2623" s="239"/>
    </row>
    <row r="2624" spans="1:2" s="213" customFormat="1">
      <c r="A2624" s="257"/>
      <c r="B2624" s="239"/>
    </row>
    <row r="2625" spans="1:2" s="213" customFormat="1">
      <c r="A2625" s="257"/>
      <c r="B2625" s="239"/>
    </row>
    <row r="2626" spans="1:2" s="213" customFormat="1">
      <c r="A2626" s="257"/>
      <c r="B2626" s="239"/>
    </row>
    <row r="2627" spans="1:2" s="213" customFormat="1">
      <c r="A2627" s="257"/>
      <c r="B2627" s="239"/>
    </row>
    <row r="2628" spans="1:2" s="213" customFormat="1">
      <c r="A2628" s="257"/>
      <c r="B2628" s="239"/>
    </row>
    <row r="2629" spans="1:2" s="213" customFormat="1">
      <c r="A2629" s="257"/>
      <c r="B2629" s="239"/>
    </row>
    <row r="2630" spans="1:2" s="213" customFormat="1">
      <c r="A2630" s="257"/>
      <c r="B2630" s="239"/>
    </row>
    <row r="2631" spans="1:2" s="213" customFormat="1">
      <c r="A2631" s="257"/>
      <c r="B2631" s="239"/>
    </row>
    <row r="2632" spans="1:2" s="213" customFormat="1">
      <c r="A2632" s="257"/>
      <c r="B2632" s="239"/>
    </row>
    <row r="2633" spans="1:2" s="213" customFormat="1">
      <c r="A2633" s="257"/>
      <c r="B2633" s="239"/>
    </row>
    <row r="2634" spans="1:2" s="213" customFormat="1">
      <c r="A2634" s="257"/>
      <c r="B2634" s="239"/>
    </row>
    <row r="2635" spans="1:2" s="213" customFormat="1">
      <c r="A2635" s="257"/>
      <c r="B2635" s="239"/>
    </row>
    <row r="2636" spans="1:2" s="213" customFormat="1">
      <c r="A2636" s="257"/>
      <c r="B2636" s="239"/>
    </row>
    <row r="2637" spans="1:2" s="213" customFormat="1">
      <c r="A2637" s="257"/>
      <c r="B2637" s="239"/>
    </row>
    <row r="2638" spans="1:2" s="213" customFormat="1">
      <c r="A2638" s="257"/>
      <c r="B2638" s="239"/>
    </row>
    <row r="2639" spans="1:2" s="213" customFormat="1">
      <c r="A2639" s="257"/>
      <c r="B2639" s="239"/>
    </row>
    <row r="2640" spans="1:2" s="213" customFormat="1">
      <c r="A2640" s="257"/>
      <c r="B2640" s="239"/>
    </row>
    <row r="2641" spans="1:2" s="213" customFormat="1">
      <c r="A2641" s="257"/>
      <c r="B2641" s="239"/>
    </row>
    <row r="2642" spans="1:2" s="213" customFormat="1">
      <c r="A2642" s="257"/>
      <c r="B2642" s="239"/>
    </row>
    <row r="2643" spans="1:2" s="213" customFormat="1">
      <c r="A2643" s="257"/>
      <c r="B2643" s="239"/>
    </row>
    <row r="2644" spans="1:2" s="213" customFormat="1">
      <c r="A2644" s="257"/>
      <c r="B2644" s="239"/>
    </row>
    <row r="2645" spans="1:2" s="213" customFormat="1">
      <c r="A2645" s="257"/>
      <c r="B2645" s="239"/>
    </row>
    <row r="2646" spans="1:2" s="213" customFormat="1">
      <c r="A2646" s="257"/>
      <c r="B2646" s="239"/>
    </row>
    <row r="2647" spans="1:2" s="213" customFormat="1">
      <c r="A2647" s="257"/>
      <c r="B2647" s="239"/>
    </row>
    <row r="2648" spans="1:2" s="213" customFormat="1">
      <c r="A2648" s="257"/>
      <c r="B2648" s="239"/>
    </row>
    <row r="2649" spans="1:2" s="213" customFormat="1">
      <c r="A2649" s="257"/>
      <c r="B2649" s="239"/>
    </row>
    <row r="2650" spans="1:2" s="213" customFormat="1">
      <c r="A2650" s="257"/>
      <c r="B2650" s="239"/>
    </row>
    <row r="2651" spans="1:2" s="213" customFormat="1">
      <c r="A2651" s="257"/>
      <c r="B2651" s="239"/>
    </row>
    <row r="2652" spans="1:2" s="213" customFormat="1">
      <c r="A2652" s="257"/>
      <c r="B2652" s="239"/>
    </row>
    <row r="2653" spans="1:2" s="213" customFormat="1">
      <c r="A2653" s="257"/>
      <c r="B2653" s="239"/>
    </row>
    <row r="2654" spans="1:2" s="213" customFormat="1">
      <c r="A2654" s="257"/>
      <c r="B2654" s="239"/>
    </row>
    <row r="2655" spans="1:2" s="213" customFormat="1">
      <c r="A2655" s="257"/>
      <c r="B2655" s="239"/>
    </row>
    <row r="2656" spans="1:2" s="213" customFormat="1">
      <c r="A2656" s="257"/>
      <c r="B2656" s="239"/>
    </row>
    <row r="2657" spans="1:2" s="213" customFormat="1">
      <c r="A2657" s="257"/>
      <c r="B2657" s="239"/>
    </row>
    <row r="2658" spans="1:2" s="213" customFormat="1">
      <c r="A2658" s="257"/>
      <c r="B2658" s="239"/>
    </row>
    <row r="2659" spans="1:2" s="213" customFormat="1" ht="12.75" customHeight="1">
      <c r="A2659" s="257"/>
      <c r="B2659" s="239"/>
    </row>
    <row r="2660" spans="1:2" s="213" customFormat="1" ht="12.75" customHeight="1">
      <c r="A2660" s="257"/>
      <c r="B2660" s="239"/>
    </row>
    <row r="2661" spans="1:2" s="213" customFormat="1" ht="12.75" customHeight="1">
      <c r="A2661" s="257"/>
      <c r="B2661" s="239"/>
    </row>
    <row r="2662" spans="1:2" s="213" customFormat="1" ht="12.75" customHeight="1">
      <c r="A2662" s="257"/>
      <c r="B2662" s="239"/>
    </row>
    <row r="2663" spans="1:2" s="213" customFormat="1" ht="12.75" customHeight="1">
      <c r="A2663" s="257"/>
      <c r="B2663" s="239"/>
    </row>
    <row r="2664" spans="1:2" s="213" customFormat="1" ht="12.75" customHeight="1">
      <c r="A2664" s="257"/>
      <c r="B2664" s="239"/>
    </row>
    <row r="2665" spans="1:2" s="213" customFormat="1" ht="12.75" customHeight="1">
      <c r="A2665" s="257"/>
      <c r="B2665" s="239"/>
    </row>
    <row r="2666" spans="1:2" s="213" customFormat="1" ht="12.75" customHeight="1">
      <c r="A2666" s="257"/>
      <c r="B2666" s="239"/>
    </row>
    <row r="2667" spans="1:2" s="213" customFormat="1">
      <c r="A2667" s="257"/>
      <c r="B2667" s="239"/>
    </row>
    <row r="2668" spans="1:2" s="213" customFormat="1">
      <c r="A2668" s="257"/>
      <c r="B2668" s="239"/>
    </row>
    <row r="2669" spans="1:2" s="213" customFormat="1">
      <c r="A2669" s="257"/>
      <c r="B2669" s="239"/>
    </row>
    <row r="2670" spans="1:2" s="213" customFormat="1">
      <c r="A2670" s="257"/>
      <c r="B2670" s="239"/>
    </row>
    <row r="2671" spans="1:2" s="213" customFormat="1">
      <c r="A2671" s="257"/>
      <c r="B2671" s="239"/>
    </row>
    <row r="2672" spans="1:2" s="213" customFormat="1">
      <c r="A2672" s="257"/>
      <c r="B2672" s="239"/>
    </row>
    <row r="2673" spans="1:2" s="213" customFormat="1">
      <c r="A2673" s="257"/>
      <c r="B2673" s="239"/>
    </row>
    <row r="2674" spans="1:2" s="213" customFormat="1">
      <c r="A2674" s="257"/>
      <c r="B2674" s="239"/>
    </row>
    <row r="2675" spans="1:2" s="213" customFormat="1">
      <c r="A2675" s="257"/>
      <c r="B2675" s="239"/>
    </row>
    <row r="2676" spans="1:2" s="213" customFormat="1">
      <c r="A2676" s="257"/>
      <c r="B2676" s="239"/>
    </row>
    <row r="2677" spans="1:2" s="213" customFormat="1">
      <c r="A2677" s="257"/>
      <c r="B2677" s="239"/>
    </row>
    <row r="2678" spans="1:2" s="213" customFormat="1">
      <c r="A2678" s="257"/>
      <c r="B2678" s="239"/>
    </row>
    <row r="2679" spans="1:2" s="213" customFormat="1">
      <c r="A2679" s="257"/>
      <c r="B2679" s="239"/>
    </row>
    <row r="2680" spans="1:2" s="213" customFormat="1">
      <c r="A2680" s="257"/>
      <c r="B2680" s="239"/>
    </row>
    <row r="2681" spans="1:2" s="213" customFormat="1">
      <c r="A2681" s="257"/>
      <c r="B2681" s="239"/>
    </row>
    <row r="2682" spans="1:2" s="213" customFormat="1">
      <c r="A2682" s="257"/>
      <c r="B2682" s="239"/>
    </row>
    <row r="2683" spans="1:2" s="213" customFormat="1">
      <c r="A2683" s="257"/>
      <c r="B2683" s="239"/>
    </row>
    <row r="2684" spans="1:2" s="213" customFormat="1">
      <c r="A2684" s="257"/>
      <c r="B2684" s="239"/>
    </row>
    <row r="2685" spans="1:2" s="213" customFormat="1">
      <c r="A2685" s="257"/>
      <c r="B2685" s="239"/>
    </row>
    <row r="2686" spans="1:2" s="213" customFormat="1">
      <c r="A2686" s="257"/>
      <c r="B2686" s="239"/>
    </row>
    <row r="2687" spans="1:2" s="213" customFormat="1">
      <c r="A2687" s="257"/>
      <c r="B2687" s="239"/>
    </row>
    <row r="2688" spans="1:2" s="213" customFormat="1">
      <c r="A2688" s="257"/>
      <c r="B2688" s="239"/>
    </row>
    <row r="2689" spans="1:2" s="213" customFormat="1">
      <c r="A2689" s="257"/>
      <c r="B2689" s="239"/>
    </row>
    <row r="2690" spans="1:2" s="213" customFormat="1">
      <c r="A2690" s="257"/>
      <c r="B2690" s="239"/>
    </row>
    <row r="2691" spans="1:2" s="213" customFormat="1">
      <c r="A2691" s="257"/>
      <c r="B2691" s="239"/>
    </row>
    <row r="2692" spans="1:2" s="213" customFormat="1">
      <c r="A2692" s="257"/>
      <c r="B2692" s="239"/>
    </row>
    <row r="2693" spans="1:2" s="213" customFormat="1">
      <c r="A2693" s="257"/>
      <c r="B2693" s="239"/>
    </row>
    <row r="2694" spans="1:2" s="213" customFormat="1">
      <c r="A2694" s="257"/>
      <c r="B2694" s="239"/>
    </row>
    <row r="2695" spans="1:2" s="213" customFormat="1">
      <c r="A2695" s="257"/>
      <c r="B2695" s="239"/>
    </row>
    <row r="2696" spans="1:2" s="213" customFormat="1">
      <c r="A2696" s="257"/>
      <c r="B2696" s="239"/>
    </row>
    <row r="2697" spans="1:2" s="213" customFormat="1">
      <c r="A2697" s="257"/>
      <c r="B2697" s="239"/>
    </row>
    <row r="2698" spans="1:2" s="213" customFormat="1">
      <c r="A2698" s="257"/>
      <c r="B2698" s="239"/>
    </row>
    <row r="2699" spans="1:2" s="213" customFormat="1">
      <c r="A2699" s="257"/>
      <c r="B2699" s="239"/>
    </row>
    <row r="2700" spans="1:2" s="213" customFormat="1">
      <c r="A2700" s="257"/>
      <c r="B2700" s="239"/>
    </row>
    <row r="2701" spans="1:2" s="213" customFormat="1">
      <c r="A2701" s="257"/>
      <c r="B2701" s="239"/>
    </row>
    <row r="2702" spans="1:2" s="213" customFormat="1">
      <c r="A2702" s="257"/>
      <c r="B2702" s="239"/>
    </row>
    <row r="2703" spans="1:2" s="213" customFormat="1">
      <c r="A2703" s="257"/>
      <c r="B2703" s="239"/>
    </row>
    <row r="2704" spans="1:2" s="213" customFormat="1">
      <c r="A2704" s="257"/>
      <c r="B2704" s="239"/>
    </row>
    <row r="2705" spans="1:2" s="213" customFormat="1">
      <c r="A2705" s="257"/>
      <c r="B2705" s="239"/>
    </row>
    <row r="2706" spans="1:2" s="213" customFormat="1">
      <c r="A2706" s="257"/>
      <c r="B2706" s="239"/>
    </row>
    <row r="2707" spans="1:2" s="213" customFormat="1">
      <c r="A2707" s="257"/>
      <c r="B2707" s="239"/>
    </row>
    <row r="2708" spans="1:2" s="213" customFormat="1">
      <c r="A2708" s="257"/>
      <c r="B2708" s="239"/>
    </row>
    <row r="2709" spans="1:2" s="213" customFormat="1">
      <c r="A2709" s="257"/>
      <c r="B2709" s="239"/>
    </row>
    <row r="2710" spans="1:2" s="213" customFormat="1">
      <c r="A2710" s="257"/>
      <c r="B2710" s="239"/>
    </row>
    <row r="2711" spans="1:2" s="213" customFormat="1">
      <c r="A2711" s="257"/>
      <c r="B2711" s="239"/>
    </row>
    <row r="2712" spans="1:2" s="213" customFormat="1">
      <c r="A2712" s="257"/>
      <c r="B2712" s="239"/>
    </row>
    <row r="2713" spans="1:2" s="213" customFormat="1">
      <c r="A2713" s="257"/>
      <c r="B2713" s="239"/>
    </row>
    <row r="2714" spans="1:2" s="213" customFormat="1" ht="12.75" customHeight="1">
      <c r="A2714" s="257"/>
      <c r="B2714" s="239"/>
    </row>
    <row r="2715" spans="1:2" s="213" customFormat="1" ht="12.75" customHeight="1">
      <c r="A2715" s="257"/>
      <c r="B2715" s="239"/>
    </row>
    <row r="2716" spans="1:2" s="213" customFormat="1" ht="12.75" customHeight="1">
      <c r="A2716" s="257"/>
      <c r="B2716" s="239"/>
    </row>
    <row r="2717" spans="1:2" s="213" customFormat="1" ht="12.75" customHeight="1">
      <c r="A2717" s="257"/>
      <c r="B2717" s="239"/>
    </row>
    <row r="2718" spans="1:2" s="213" customFormat="1" ht="12.75" customHeight="1">
      <c r="A2718" s="257"/>
      <c r="B2718" s="239"/>
    </row>
    <row r="2719" spans="1:2" s="213" customFormat="1" ht="12.75" customHeight="1">
      <c r="A2719" s="257"/>
      <c r="B2719" s="239"/>
    </row>
    <row r="2720" spans="1:2" s="213" customFormat="1" ht="12.75" customHeight="1">
      <c r="A2720" s="257"/>
      <c r="B2720" s="239"/>
    </row>
    <row r="2721" spans="1:2" s="213" customFormat="1" ht="12.75" customHeight="1">
      <c r="A2721" s="257"/>
      <c r="B2721" s="239"/>
    </row>
    <row r="2722" spans="1:2" s="213" customFormat="1" ht="12.75" customHeight="1">
      <c r="A2722" s="257"/>
      <c r="B2722" s="239"/>
    </row>
    <row r="2723" spans="1:2" s="213" customFormat="1">
      <c r="A2723" s="257"/>
      <c r="B2723" s="239"/>
    </row>
    <row r="2724" spans="1:2" s="213" customFormat="1">
      <c r="A2724" s="257"/>
      <c r="B2724" s="239"/>
    </row>
    <row r="2725" spans="1:2" s="213" customFormat="1">
      <c r="A2725" s="257"/>
      <c r="B2725" s="239"/>
    </row>
    <row r="2726" spans="1:2" s="213" customFormat="1">
      <c r="A2726" s="257"/>
      <c r="B2726" s="239"/>
    </row>
    <row r="2727" spans="1:2" s="213" customFormat="1">
      <c r="A2727" s="257"/>
      <c r="B2727" s="239"/>
    </row>
    <row r="2728" spans="1:2" s="213" customFormat="1">
      <c r="A2728" s="257"/>
      <c r="B2728" s="239"/>
    </row>
    <row r="2729" spans="1:2" s="213" customFormat="1">
      <c r="A2729" s="257"/>
      <c r="B2729" s="239"/>
    </row>
    <row r="2730" spans="1:2" s="213" customFormat="1">
      <c r="A2730" s="257"/>
      <c r="B2730" s="239"/>
    </row>
    <row r="2731" spans="1:2" s="213" customFormat="1">
      <c r="A2731" s="257"/>
      <c r="B2731" s="239"/>
    </row>
    <row r="2732" spans="1:2" s="213" customFormat="1">
      <c r="A2732" s="257"/>
      <c r="B2732" s="239"/>
    </row>
    <row r="2733" spans="1:2" s="213" customFormat="1">
      <c r="A2733" s="257"/>
      <c r="B2733" s="239"/>
    </row>
    <row r="2734" spans="1:2" s="213" customFormat="1">
      <c r="A2734" s="257"/>
      <c r="B2734" s="239"/>
    </row>
    <row r="2735" spans="1:2" s="213" customFormat="1">
      <c r="A2735" s="257"/>
      <c r="B2735" s="239"/>
    </row>
    <row r="2736" spans="1:2" s="213" customFormat="1">
      <c r="A2736" s="257"/>
      <c r="B2736" s="239"/>
    </row>
    <row r="2737" spans="1:2" s="213" customFormat="1">
      <c r="A2737" s="257"/>
      <c r="B2737" s="239"/>
    </row>
    <row r="2738" spans="1:2" s="213" customFormat="1">
      <c r="A2738" s="257"/>
      <c r="B2738" s="239"/>
    </row>
    <row r="2739" spans="1:2" s="213" customFormat="1">
      <c r="A2739" s="257"/>
      <c r="B2739" s="239"/>
    </row>
    <row r="2740" spans="1:2" s="213" customFormat="1">
      <c r="A2740" s="257"/>
      <c r="B2740" s="239"/>
    </row>
    <row r="2741" spans="1:2" s="213" customFormat="1">
      <c r="A2741" s="257"/>
      <c r="B2741" s="239"/>
    </row>
    <row r="2742" spans="1:2" s="213" customFormat="1">
      <c r="A2742" s="257"/>
      <c r="B2742" s="239"/>
    </row>
    <row r="2743" spans="1:2" s="213" customFormat="1">
      <c r="A2743" s="257"/>
      <c r="B2743" s="239"/>
    </row>
    <row r="2744" spans="1:2" s="213" customFormat="1">
      <c r="A2744" s="257"/>
      <c r="B2744" s="239"/>
    </row>
    <row r="2745" spans="1:2" s="213" customFormat="1">
      <c r="A2745" s="257"/>
      <c r="B2745" s="239"/>
    </row>
    <row r="2746" spans="1:2" s="213" customFormat="1">
      <c r="A2746" s="257"/>
      <c r="B2746" s="239"/>
    </row>
    <row r="2747" spans="1:2" s="213" customFormat="1">
      <c r="A2747" s="257"/>
      <c r="B2747" s="239"/>
    </row>
    <row r="2748" spans="1:2" s="213" customFormat="1">
      <c r="A2748" s="257"/>
      <c r="B2748" s="239"/>
    </row>
    <row r="2749" spans="1:2" s="213" customFormat="1">
      <c r="A2749" s="257"/>
      <c r="B2749" s="239"/>
    </row>
    <row r="2750" spans="1:2" s="213" customFormat="1">
      <c r="A2750" s="257"/>
      <c r="B2750" s="239"/>
    </row>
    <row r="2751" spans="1:2" s="213" customFormat="1">
      <c r="A2751" s="257"/>
      <c r="B2751" s="239"/>
    </row>
    <row r="2752" spans="1:2" s="213" customFormat="1">
      <c r="A2752" s="257"/>
      <c r="B2752" s="239"/>
    </row>
    <row r="2753" spans="1:2" s="213" customFormat="1">
      <c r="A2753" s="257"/>
      <c r="B2753" s="239"/>
    </row>
    <row r="2754" spans="1:2" s="213" customFormat="1">
      <c r="A2754" s="257"/>
      <c r="B2754" s="239"/>
    </row>
    <row r="2755" spans="1:2" s="213" customFormat="1">
      <c r="A2755" s="257"/>
      <c r="B2755" s="239"/>
    </row>
    <row r="2756" spans="1:2" s="213" customFormat="1">
      <c r="A2756" s="257"/>
      <c r="B2756" s="239"/>
    </row>
    <row r="2757" spans="1:2" s="213" customFormat="1">
      <c r="A2757" s="257"/>
      <c r="B2757" s="239"/>
    </row>
    <row r="2758" spans="1:2" s="213" customFormat="1">
      <c r="A2758" s="257"/>
      <c r="B2758" s="239"/>
    </row>
    <row r="2759" spans="1:2" s="213" customFormat="1">
      <c r="A2759" s="257"/>
      <c r="B2759" s="239"/>
    </row>
    <row r="2760" spans="1:2" s="213" customFormat="1">
      <c r="A2760" s="257"/>
      <c r="B2760" s="239"/>
    </row>
    <row r="2761" spans="1:2" s="213" customFormat="1">
      <c r="A2761" s="257"/>
      <c r="B2761" s="239"/>
    </row>
    <row r="2762" spans="1:2" s="213" customFormat="1">
      <c r="A2762" s="257"/>
      <c r="B2762" s="239"/>
    </row>
    <row r="2763" spans="1:2" s="213" customFormat="1">
      <c r="A2763" s="257"/>
      <c r="B2763" s="239"/>
    </row>
    <row r="2764" spans="1:2" s="213" customFormat="1">
      <c r="A2764" s="257"/>
      <c r="B2764" s="239"/>
    </row>
    <row r="2765" spans="1:2" s="213" customFormat="1">
      <c r="A2765" s="257"/>
      <c r="B2765" s="239"/>
    </row>
    <row r="2766" spans="1:2" s="213" customFormat="1">
      <c r="A2766" s="257"/>
      <c r="B2766" s="239"/>
    </row>
    <row r="2767" spans="1:2" s="213" customFormat="1">
      <c r="A2767" s="257"/>
      <c r="B2767" s="239"/>
    </row>
    <row r="2768" spans="1:2" s="213" customFormat="1">
      <c r="A2768" s="257"/>
      <c r="B2768" s="239"/>
    </row>
    <row r="2769" spans="1:2" s="213" customFormat="1" ht="12.75" customHeight="1">
      <c r="A2769" s="257"/>
      <c r="B2769" s="239"/>
    </row>
    <row r="2770" spans="1:2" s="213" customFormat="1" ht="12.75" customHeight="1">
      <c r="A2770" s="257"/>
      <c r="B2770" s="239"/>
    </row>
    <row r="2771" spans="1:2" s="213" customFormat="1" ht="12.75" customHeight="1">
      <c r="A2771" s="257"/>
      <c r="B2771" s="239"/>
    </row>
    <row r="2772" spans="1:2" s="213" customFormat="1" ht="12.75" customHeight="1">
      <c r="A2772" s="257"/>
      <c r="B2772" s="239"/>
    </row>
    <row r="2773" spans="1:2" s="213" customFormat="1" ht="12.75" customHeight="1">
      <c r="A2773" s="257"/>
      <c r="B2773" s="239"/>
    </row>
    <row r="2774" spans="1:2" s="213" customFormat="1" ht="12.75" customHeight="1">
      <c r="A2774" s="257"/>
      <c r="B2774" s="239"/>
    </row>
    <row r="2775" spans="1:2" s="213" customFormat="1" ht="12.75" customHeight="1">
      <c r="A2775" s="257"/>
      <c r="B2775" s="239"/>
    </row>
    <row r="2776" spans="1:2" s="213" customFormat="1" ht="12.75" customHeight="1">
      <c r="A2776" s="257"/>
      <c r="B2776" s="239"/>
    </row>
    <row r="2777" spans="1:2" s="213" customFormat="1">
      <c r="A2777" s="257"/>
      <c r="B2777" s="239"/>
    </row>
    <row r="2778" spans="1:2" s="213" customFormat="1">
      <c r="A2778" s="257"/>
      <c r="B2778" s="239"/>
    </row>
    <row r="2779" spans="1:2" s="213" customFormat="1">
      <c r="A2779" s="257"/>
      <c r="B2779" s="239"/>
    </row>
    <row r="2780" spans="1:2" s="213" customFormat="1">
      <c r="A2780" s="257"/>
      <c r="B2780" s="239"/>
    </row>
    <row r="2781" spans="1:2" s="213" customFormat="1">
      <c r="A2781" s="257"/>
      <c r="B2781" s="239"/>
    </row>
    <row r="2782" spans="1:2" s="213" customFormat="1">
      <c r="A2782" s="257"/>
      <c r="B2782" s="239"/>
    </row>
    <row r="2783" spans="1:2" s="213" customFormat="1">
      <c r="A2783" s="257"/>
      <c r="B2783" s="239"/>
    </row>
    <row r="2784" spans="1:2" s="213" customFormat="1">
      <c r="A2784" s="257"/>
      <c r="B2784" s="239"/>
    </row>
    <row r="2785" spans="1:2" s="213" customFormat="1">
      <c r="A2785" s="257"/>
      <c r="B2785" s="239"/>
    </row>
    <row r="2786" spans="1:2" s="213" customFormat="1">
      <c r="A2786" s="257"/>
      <c r="B2786" s="239"/>
    </row>
    <row r="2787" spans="1:2" s="213" customFormat="1">
      <c r="A2787" s="257"/>
      <c r="B2787" s="239"/>
    </row>
    <row r="2788" spans="1:2" s="213" customFormat="1">
      <c r="A2788" s="257"/>
      <c r="B2788" s="239"/>
    </row>
    <row r="2789" spans="1:2" s="213" customFormat="1">
      <c r="A2789" s="257"/>
      <c r="B2789" s="239"/>
    </row>
    <row r="2790" spans="1:2" s="213" customFormat="1">
      <c r="A2790" s="257"/>
      <c r="B2790" s="239"/>
    </row>
    <row r="2791" spans="1:2" s="213" customFormat="1">
      <c r="A2791" s="257"/>
      <c r="B2791" s="239"/>
    </row>
    <row r="2792" spans="1:2" s="213" customFormat="1">
      <c r="A2792" s="257"/>
      <c r="B2792" s="239"/>
    </row>
    <row r="2793" spans="1:2" s="213" customFormat="1">
      <c r="A2793" s="257"/>
      <c r="B2793" s="239"/>
    </row>
    <row r="2794" spans="1:2" s="213" customFormat="1">
      <c r="A2794" s="257"/>
      <c r="B2794" s="239"/>
    </row>
    <row r="2795" spans="1:2" s="213" customFormat="1">
      <c r="A2795" s="257"/>
      <c r="B2795" s="239"/>
    </row>
    <row r="2796" spans="1:2" s="213" customFormat="1">
      <c r="A2796" s="257"/>
      <c r="B2796" s="239"/>
    </row>
    <row r="2797" spans="1:2" s="213" customFormat="1">
      <c r="A2797" s="257"/>
      <c r="B2797" s="239"/>
    </row>
    <row r="2798" spans="1:2" s="213" customFormat="1">
      <c r="A2798" s="257"/>
      <c r="B2798" s="239"/>
    </row>
    <row r="2799" spans="1:2" s="213" customFormat="1">
      <c r="A2799" s="257"/>
      <c r="B2799" s="239"/>
    </row>
    <row r="2800" spans="1:2" s="213" customFormat="1">
      <c r="A2800" s="257"/>
      <c r="B2800" s="239"/>
    </row>
    <row r="2801" spans="1:2" s="213" customFormat="1">
      <c r="A2801" s="257"/>
      <c r="B2801" s="239"/>
    </row>
    <row r="2802" spans="1:2" s="213" customFormat="1">
      <c r="A2802" s="257"/>
      <c r="B2802" s="239"/>
    </row>
    <row r="2803" spans="1:2" s="213" customFormat="1">
      <c r="A2803" s="257"/>
      <c r="B2803" s="239"/>
    </row>
    <row r="2804" spans="1:2" s="213" customFormat="1">
      <c r="A2804" s="257"/>
      <c r="B2804" s="239"/>
    </row>
    <row r="2805" spans="1:2" s="213" customFormat="1">
      <c r="A2805" s="257"/>
      <c r="B2805" s="239"/>
    </row>
    <row r="2806" spans="1:2" s="213" customFormat="1">
      <c r="A2806" s="257"/>
      <c r="B2806" s="239"/>
    </row>
    <row r="2807" spans="1:2" s="213" customFormat="1">
      <c r="A2807" s="257"/>
      <c r="B2807" s="239"/>
    </row>
    <row r="2808" spans="1:2" s="213" customFormat="1">
      <c r="A2808" s="257"/>
      <c r="B2808" s="239"/>
    </row>
    <row r="2809" spans="1:2" s="213" customFormat="1">
      <c r="A2809" s="257"/>
      <c r="B2809" s="239"/>
    </row>
    <row r="2810" spans="1:2" s="213" customFormat="1">
      <c r="A2810" s="257"/>
      <c r="B2810" s="239"/>
    </row>
    <row r="2811" spans="1:2" s="213" customFormat="1">
      <c r="A2811" s="257"/>
      <c r="B2811" s="239"/>
    </row>
    <row r="2812" spans="1:2" s="213" customFormat="1">
      <c r="A2812" s="257"/>
      <c r="B2812" s="239"/>
    </row>
    <row r="2813" spans="1:2" s="213" customFormat="1">
      <c r="A2813" s="257"/>
      <c r="B2813" s="239"/>
    </row>
    <row r="2814" spans="1:2" s="213" customFormat="1">
      <c r="A2814" s="257"/>
      <c r="B2814" s="239"/>
    </row>
    <row r="2815" spans="1:2" s="213" customFormat="1">
      <c r="A2815" s="257"/>
      <c r="B2815" s="239"/>
    </row>
    <row r="2816" spans="1:2" s="213" customFormat="1">
      <c r="A2816" s="257"/>
      <c r="B2816" s="239"/>
    </row>
    <row r="2817" spans="1:2" s="213" customFormat="1">
      <c r="A2817" s="257"/>
      <c r="B2817" s="239"/>
    </row>
    <row r="2818" spans="1:2" s="213" customFormat="1">
      <c r="A2818" s="257"/>
      <c r="B2818" s="239"/>
    </row>
    <row r="2819" spans="1:2" s="213" customFormat="1">
      <c r="A2819" s="257"/>
      <c r="B2819" s="239"/>
    </row>
    <row r="2820" spans="1:2" s="213" customFormat="1">
      <c r="A2820" s="257"/>
      <c r="B2820" s="239"/>
    </row>
    <row r="2821" spans="1:2" s="213" customFormat="1">
      <c r="A2821" s="257"/>
      <c r="B2821" s="239"/>
    </row>
    <row r="2822" spans="1:2" s="213" customFormat="1">
      <c r="A2822" s="257"/>
      <c r="B2822" s="239"/>
    </row>
    <row r="2823" spans="1:2" s="213" customFormat="1">
      <c r="A2823" s="257"/>
      <c r="B2823" s="239"/>
    </row>
    <row r="2824" spans="1:2" s="213" customFormat="1" ht="12.75" customHeight="1">
      <c r="A2824" s="257"/>
      <c r="B2824" s="239"/>
    </row>
    <row r="2825" spans="1:2" s="213" customFormat="1" ht="12.75" customHeight="1">
      <c r="A2825" s="257"/>
      <c r="B2825" s="239"/>
    </row>
    <row r="2826" spans="1:2" s="213" customFormat="1" ht="12.75" customHeight="1">
      <c r="A2826" s="257"/>
      <c r="B2826" s="239"/>
    </row>
    <row r="2827" spans="1:2" s="213" customFormat="1" ht="12.75" customHeight="1">
      <c r="A2827" s="257"/>
      <c r="B2827" s="239"/>
    </row>
    <row r="2828" spans="1:2" s="213" customFormat="1" ht="12.75" customHeight="1">
      <c r="A2828" s="257"/>
      <c r="B2828" s="239"/>
    </row>
    <row r="2829" spans="1:2" s="213" customFormat="1" ht="12.75" customHeight="1">
      <c r="A2829" s="257"/>
      <c r="B2829" s="239"/>
    </row>
    <row r="2830" spans="1:2" s="213" customFormat="1" ht="12.75" customHeight="1">
      <c r="A2830" s="257"/>
      <c r="B2830" s="239"/>
    </row>
    <row r="2831" spans="1:2" s="213" customFormat="1" ht="12.75" customHeight="1">
      <c r="A2831" s="257"/>
      <c r="B2831" s="239"/>
    </row>
    <row r="2832" spans="1:2" s="213" customFormat="1" ht="12.75" customHeight="1">
      <c r="A2832" s="257"/>
      <c r="B2832" s="239"/>
    </row>
    <row r="2833" spans="1:2" s="213" customFormat="1">
      <c r="A2833" s="257"/>
      <c r="B2833" s="239"/>
    </row>
    <row r="2834" spans="1:2" s="213" customFormat="1">
      <c r="A2834" s="257"/>
      <c r="B2834" s="239"/>
    </row>
    <row r="2835" spans="1:2" s="213" customFormat="1">
      <c r="A2835" s="257"/>
      <c r="B2835" s="239"/>
    </row>
    <row r="2836" spans="1:2" s="213" customFormat="1">
      <c r="A2836" s="257"/>
      <c r="B2836" s="239"/>
    </row>
    <row r="2837" spans="1:2" s="213" customFormat="1">
      <c r="A2837" s="257"/>
      <c r="B2837" s="239"/>
    </row>
    <row r="2838" spans="1:2" s="213" customFormat="1">
      <c r="A2838" s="257"/>
      <c r="B2838" s="239"/>
    </row>
    <row r="2839" spans="1:2" s="213" customFormat="1">
      <c r="A2839" s="257"/>
      <c r="B2839" s="239"/>
    </row>
    <row r="2840" spans="1:2" s="213" customFormat="1">
      <c r="A2840" s="257"/>
      <c r="B2840" s="239"/>
    </row>
    <row r="2841" spans="1:2" s="213" customFormat="1">
      <c r="A2841" s="257"/>
      <c r="B2841" s="239"/>
    </row>
    <row r="2842" spans="1:2" s="213" customFormat="1">
      <c r="A2842" s="257"/>
      <c r="B2842" s="239"/>
    </row>
    <row r="2843" spans="1:2" s="213" customFormat="1">
      <c r="A2843" s="257"/>
      <c r="B2843" s="239"/>
    </row>
    <row r="2844" spans="1:2" s="213" customFormat="1">
      <c r="A2844" s="257"/>
      <c r="B2844" s="239"/>
    </row>
    <row r="2845" spans="1:2" s="213" customFormat="1">
      <c r="A2845" s="257"/>
      <c r="B2845" s="239"/>
    </row>
    <row r="2846" spans="1:2" s="213" customFormat="1">
      <c r="A2846" s="257"/>
      <c r="B2846" s="239"/>
    </row>
    <row r="2847" spans="1:2" s="213" customFormat="1">
      <c r="A2847" s="257"/>
      <c r="B2847" s="239"/>
    </row>
    <row r="2848" spans="1:2" s="213" customFormat="1">
      <c r="A2848" s="257"/>
      <c r="B2848" s="239"/>
    </row>
    <row r="2849" spans="1:2" s="213" customFormat="1">
      <c r="A2849" s="257"/>
      <c r="B2849" s="239"/>
    </row>
    <row r="2850" spans="1:2" s="213" customFormat="1">
      <c r="A2850" s="257"/>
      <c r="B2850" s="239"/>
    </row>
    <row r="2851" spans="1:2" s="213" customFormat="1">
      <c r="A2851" s="257"/>
      <c r="B2851" s="239"/>
    </row>
    <row r="2852" spans="1:2" s="213" customFormat="1">
      <c r="A2852" s="257"/>
      <c r="B2852" s="239"/>
    </row>
    <row r="2853" spans="1:2" s="213" customFormat="1">
      <c r="A2853" s="257"/>
      <c r="B2853" s="239"/>
    </row>
    <row r="2854" spans="1:2" s="213" customFormat="1">
      <c r="A2854" s="257"/>
      <c r="B2854" s="239"/>
    </row>
    <row r="2855" spans="1:2" s="213" customFormat="1">
      <c r="A2855" s="257"/>
      <c r="B2855" s="239"/>
    </row>
    <row r="2856" spans="1:2" s="213" customFormat="1">
      <c r="A2856" s="257"/>
      <c r="B2856" s="239"/>
    </row>
    <row r="2857" spans="1:2" s="213" customFormat="1">
      <c r="A2857" s="257"/>
      <c r="B2857" s="239"/>
    </row>
    <row r="2858" spans="1:2" s="213" customFormat="1">
      <c r="A2858" s="257"/>
      <c r="B2858" s="239"/>
    </row>
    <row r="2859" spans="1:2" s="213" customFormat="1">
      <c r="A2859" s="257"/>
      <c r="B2859" s="239"/>
    </row>
    <row r="2860" spans="1:2" s="213" customFormat="1">
      <c r="A2860" s="257"/>
      <c r="B2860" s="239"/>
    </row>
    <row r="2861" spans="1:2" s="213" customFormat="1">
      <c r="A2861" s="257"/>
      <c r="B2861" s="239"/>
    </row>
    <row r="2862" spans="1:2" s="213" customFormat="1">
      <c r="A2862" s="257"/>
      <c r="B2862" s="239"/>
    </row>
    <row r="2863" spans="1:2" s="213" customFormat="1">
      <c r="A2863" s="257"/>
      <c r="B2863" s="239"/>
    </row>
    <row r="2864" spans="1:2" s="213" customFormat="1">
      <c r="A2864" s="257"/>
      <c r="B2864" s="239"/>
    </row>
    <row r="2865" spans="1:2" s="213" customFormat="1">
      <c r="A2865" s="257"/>
      <c r="B2865" s="239"/>
    </row>
    <row r="2866" spans="1:2" s="213" customFormat="1">
      <c r="A2866" s="257"/>
      <c r="B2866" s="239"/>
    </row>
    <row r="2867" spans="1:2" s="213" customFormat="1">
      <c r="A2867" s="257"/>
      <c r="B2867" s="239"/>
    </row>
    <row r="2868" spans="1:2" s="213" customFormat="1">
      <c r="A2868" s="257"/>
      <c r="B2868" s="239"/>
    </row>
    <row r="2869" spans="1:2" s="213" customFormat="1">
      <c r="A2869" s="257"/>
      <c r="B2869" s="239"/>
    </row>
    <row r="2870" spans="1:2" s="213" customFormat="1">
      <c r="A2870" s="257"/>
      <c r="B2870" s="239"/>
    </row>
    <row r="2871" spans="1:2" s="213" customFormat="1">
      <c r="A2871" s="257"/>
      <c r="B2871" s="239"/>
    </row>
    <row r="2872" spans="1:2" s="213" customFormat="1">
      <c r="A2872" s="257"/>
      <c r="B2872" s="239"/>
    </row>
    <row r="2873" spans="1:2" s="213" customFormat="1">
      <c r="A2873" s="257"/>
      <c r="B2873" s="239"/>
    </row>
    <row r="2874" spans="1:2" s="213" customFormat="1">
      <c r="A2874" s="257"/>
      <c r="B2874" s="239"/>
    </row>
    <row r="2875" spans="1:2" s="213" customFormat="1">
      <c r="A2875" s="257"/>
      <c r="B2875" s="239"/>
    </row>
    <row r="2876" spans="1:2" s="213" customFormat="1">
      <c r="A2876" s="257"/>
      <c r="B2876" s="239"/>
    </row>
    <row r="2877" spans="1:2" s="213" customFormat="1">
      <c r="A2877" s="257"/>
      <c r="B2877" s="239"/>
    </row>
    <row r="2878" spans="1:2" s="213" customFormat="1">
      <c r="A2878" s="257"/>
      <c r="B2878" s="239"/>
    </row>
    <row r="2879" spans="1:2" s="213" customFormat="1" ht="12.75" customHeight="1">
      <c r="A2879" s="257"/>
      <c r="B2879" s="239"/>
    </row>
    <row r="2880" spans="1:2" s="213" customFormat="1" ht="12.75" customHeight="1">
      <c r="A2880" s="257"/>
      <c r="B2880" s="239"/>
    </row>
    <row r="2881" spans="1:2" s="213" customFormat="1" ht="12.75" customHeight="1">
      <c r="A2881" s="257"/>
      <c r="B2881" s="239"/>
    </row>
    <row r="2882" spans="1:2" s="213" customFormat="1" ht="12.75" customHeight="1">
      <c r="A2882" s="257"/>
      <c r="B2882" s="239"/>
    </row>
    <row r="2883" spans="1:2" s="213" customFormat="1" ht="12.75" customHeight="1">
      <c r="A2883" s="257"/>
      <c r="B2883" s="239"/>
    </row>
    <row r="2884" spans="1:2" s="213" customFormat="1" ht="12.75" customHeight="1">
      <c r="A2884" s="257"/>
      <c r="B2884" s="239"/>
    </row>
    <row r="2885" spans="1:2" s="213" customFormat="1" ht="12.75" customHeight="1">
      <c r="A2885" s="257"/>
      <c r="B2885" s="239"/>
    </row>
    <row r="2886" spans="1:2" s="213" customFormat="1" ht="12.75" customHeight="1">
      <c r="A2886" s="257"/>
      <c r="B2886" s="239"/>
    </row>
    <row r="2887" spans="1:2" s="213" customFormat="1">
      <c r="A2887" s="257"/>
      <c r="B2887" s="239"/>
    </row>
    <row r="2888" spans="1:2" s="213" customFormat="1">
      <c r="A2888" s="257"/>
      <c r="B2888" s="239"/>
    </row>
    <row r="2889" spans="1:2" s="213" customFormat="1">
      <c r="A2889" s="257"/>
      <c r="B2889" s="239"/>
    </row>
    <row r="2890" spans="1:2" s="213" customFormat="1">
      <c r="A2890" s="257"/>
      <c r="B2890" s="239"/>
    </row>
    <row r="2891" spans="1:2" s="213" customFormat="1">
      <c r="A2891" s="257"/>
      <c r="B2891" s="239"/>
    </row>
    <row r="2892" spans="1:2" s="213" customFormat="1">
      <c r="A2892" s="257"/>
      <c r="B2892" s="239"/>
    </row>
    <row r="2893" spans="1:2" s="213" customFormat="1">
      <c r="A2893" s="257"/>
      <c r="B2893" s="239"/>
    </row>
    <row r="2894" spans="1:2" s="213" customFormat="1">
      <c r="A2894" s="257"/>
      <c r="B2894" s="239"/>
    </row>
    <row r="2895" spans="1:2" s="213" customFormat="1">
      <c r="A2895" s="257"/>
      <c r="B2895" s="239"/>
    </row>
    <row r="2896" spans="1:2" s="213" customFormat="1">
      <c r="A2896" s="257"/>
      <c r="B2896" s="239"/>
    </row>
    <row r="2897" spans="1:2" s="213" customFormat="1">
      <c r="A2897" s="257"/>
      <c r="B2897" s="239"/>
    </row>
    <row r="2898" spans="1:2" s="213" customFormat="1">
      <c r="A2898" s="257"/>
      <c r="B2898" s="239"/>
    </row>
    <row r="2899" spans="1:2" s="213" customFormat="1">
      <c r="A2899" s="257"/>
      <c r="B2899" s="239"/>
    </row>
    <row r="2900" spans="1:2" s="213" customFormat="1">
      <c r="A2900" s="257"/>
      <c r="B2900" s="239"/>
    </row>
    <row r="2901" spans="1:2" s="213" customFormat="1">
      <c r="A2901" s="257"/>
      <c r="B2901" s="239"/>
    </row>
    <row r="2902" spans="1:2" s="213" customFormat="1">
      <c r="A2902" s="257"/>
      <c r="B2902" s="239"/>
    </row>
    <row r="2903" spans="1:2" s="213" customFormat="1">
      <c r="A2903" s="257"/>
      <c r="B2903" s="239"/>
    </row>
    <row r="2904" spans="1:2" s="213" customFormat="1">
      <c r="A2904" s="257"/>
      <c r="B2904" s="239"/>
    </row>
    <row r="2905" spans="1:2" s="213" customFormat="1">
      <c r="A2905" s="257"/>
      <c r="B2905" s="239"/>
    </row>
    <row r="2906" spans="1:2" s="213" customFormat="1">
      <c r="A2906" s="257"/>
      <c r="B2906" s="239"/>
    </row>
    <row r="2907" spans="1:2" s="213" customFormat="1">
      <c r="A2907" s="257"/>
      <c r="B2907" s="239"/>
    </row>
    <row r="2908" spans="1:2" s="213" customFormat="1">
      <c r="A2908" s="257"/>
      <c r="B2908" s="239"/>
    </row>
    <row r="2909" spans="1:2" s="213" customFormat="1">
      <c r="A2909" s="257"/>
      <c r="B2909" s="239"/>
    </row>
    <row r="2910" spans="1:2" s="213" customFormat="1">
      <c r="A2910" s="257"/>
      <c r="B2910" s="239"/>
    </row>
    <row r="2911" spans="1:2" s="213" customFormat="1">
      <c r="A2911" s="257"/>
      <c r="B2911" s="239"/>
    </row>
    <row r="2912" spans="1:2" s="213" customFormat="1">
      <c r="A2912" s="257"/>
      <c r="B2912" s="239"/>
    </row>
    <row r="2913" spans="1:2" s="213" customFormat="1">
      <c r="A2913" s="257"/>
      <c r="B2913" s="239"/>
    </row>
    <row r="2914" spans="1:2" s="213" customFormat="1">
      <c r="A2914" s="257"/>
      <c r="B2914" s="239"/>
    </row>
    <row r="2915" spans="1:2" s="213" customFormat="1">
      <c r="A2915" s="257"/>
      <c r="B2915" s="239"/>
    </row>
    <row r="2916" spans="1:2" s="213" customFormat="1">
      <c r="A2916" s="257"/>
      <c r="B2916" s="239"/>
    </row>
    <row r="2917" spans="1:2" s="213" customFormat="1">
      <c r="A2917" s="257"/>
      <c r="B2917" s="239"/>
    </row>
    <row r="2918" spans="1:2" s="213" customFormat="1">
      <c r="A2918" s="257"/>
      <c r="B2918" s="239"/>
    </row>
    <row r="2919" spans="1:2" s="213" customFormat="1">
      <c r="A2919" s="257"/>
      <c r="B2919" s="239"/>
    </row>
    <row r="2920" spans="1:2" s="213" customFormat="1">
      <c r="A2920" s="257"/>
      <c r="B2920" s="239"/>
    </row>
    <row r="2921" spans="1:2" s="213" customFormat="1">
      <c r="A2921" s="257"/>
      <c r="B2921" s="239"/>
    </row>
    <row r="2922" spans="1:2" s="213" customFormat="1">
      <c r="A2922" s="257"/>
      <c r="B2922" s="239"/>
    </row>
    <row r="2923" spans="1:2" s="213" customFormat="1">
      <c r="A2923" s="257"/>
      <c r="B2923" s="239"/>
    </row>
    <row r="2924" spans="1:2" s="213" customFormat="1">
      <c r="A2924" s="257"/>
      <c r="B2924" s="239"/>
    </row>
    <row r="2925" spans="1:2" s="213" customFormat="1">
      <c r="A2925" s="257"/>
      <c r="B2925" s="239"/>
    </row>
    <row r="2926" spans="1:2" s="213" customFormat="1">
      <c r="A2926" s="257"/>
      <c r="B2926" s="239"/>
    </row>
    <row r="2927" spans="1:2" s="213" customFormat="1">
      <c r="A2927" s="257"/>
      <c r="B2927" s="239"/>
    </row>
    <row r="2928" spans="1:2" s="213" customFormat="1">
      <c r="A2928" s="257"/>
      <c r="B2928" s="239"/>
    </row>
    <row r="2929" spans="1:2" s="213" customFormat="1">
      <c r="A2929" s="257"/>
      <c r="B2929" s="239"/>
    </row>
    <row r="2930" spans="1:2" s="213" customFormat="1">
      <c r="A2930" s="257"/>
      <c r="B2930" s="239"/>
    </row>
    <row r="2931" spans="1:2" s="213" customFormat="1">
      <c r="A2931" s="257"/>
      <c r="B2931" s="239"/>
    </row>
    <row r="2932" spans="1:2" s="213" customFormat="1">
      <c r="A2932" s="257"/>
      <c r="B2932" s="239"/>
    </row>
    <row r="2933" spans="1:2" s="213" customFormat="1">
      <c r="A2933" s="257"/>
      <c r="B2933" s="239"/>
    </row>
    <row r="2934" spans="1:2" s="213" customFormat="1" ht="12.75" customHeight="1">
      <c r="A2934" s="257"/>
      <c r="B2934" s="239"/>
    </row>
    <row r="2935" spans="1:2" s="213" customFormat="1" ht="12.75" customHeight="1">
      <c r="A2935" s="257"/>
      <c r="B2935" s="239"/>
    </row>
    <row r="2936" spans="1:2" s="213" customFormat="1" ht="12.75" customHeight="1">
      <c r="A2936" s="257"/>
      <c r="B2936" s="239"/>
    </row>
    <row r="2937" spans="1:2" s="213" customFormat="1" ht="12.75" customHeight="1">
      <c r="A2937" s="257"/>
      <c r="B2937" s="239"/>
    </row>
    <row r="2938" spans="1:2" s="213" customFormat="1" ht="12.75" customHeight="1">
      <c r="A2938" s="257"/>
      <c r="B2938" s="239"/>
    </row>
    <row r="2939" spans="1:2" s="213" customFormat="1" ht="12.75" customHeight="1">
      <c r="A2939" s="257"/>
      <c r="B2939" s="239"/>
    </row>
    <row r="2940" spans="1:2" s="213" customFormat="1" ht="12.75" customHeight="1">
      <c r="A2940" s="257"/>
      <c r="B2940" s="239"/>
    </row>
    <row r="2941" spans="1:2" s="213" customFormat="1" ht="12.75" customHeight="1">
      <c r="A2941" s="257"/>
      <c r="B2941" s="239"/>
    </row>
    <row r="2942" spans="1:2" s="213" customFormat="1" ht="12.75" customHeight="1">
      <c r="A2942" s="257"/>
      <c r="B2942" s="239"/>
    </row>
    <row r="2943" spans="1:2" s="213" customFormat="1">
      <c r="A2943" s="257"/>
      <c r="B2943" s="239"/>
    </row>
    <row r="2944" spans="1:2" s="213" customFormat="1">
      <c r="A2944" s="257"/>
      <c r="B2944" s="239"/>
    </row>
    <row r="2945" spans="1:2" s="213" customFormat="1">
      <c r="A2945" s="257"/>
      <c r="B2945" s="239"/>
    </row>
    <row r="2946" spans="1:2" s="213" customFormat="1">
      <c r="A2946" s="257"/>
      <c r="B2946" s="239"/>
    </row>
    <row r="2947" spans="1:2" s="213" customFormat="1">
      <c r="A2947" s="257"/>
      <c r="B2947" s="239"/>
    </row>
    <row r="2948" spans="1:2" s="213" customFormat="1">
      <c r="A2948" s="257"/>
      <c r="B2948" s="239"/>
    </row>
    <row r="2949" spans="1:2" s="213" customFormat="1">
      <c r="A2949" s="257"/>
      <c r="B2949" s="239"/>
    </row>
    <row r="2950" spans="1:2" s="213" customFormat="1">
      <c r="A2950" s="257"/>
      <c r="B2950" s="239"/>
    </row>
    <row r="2951" spans="1:2" s="213" customFormat="1">
      <c r="A2951" s="257"/>
      <c r="B2951" s="239"/>
    </row>
    <row r="2952" spans="1:2" s="213" customFormat="1">
      <c r="A2952" s="257"/>
      <c r="B2952" s="239"/>
    </row>
    <row r="2953" spans="1:2" s="213" customFormat="1">
      <c r="A2953" s="257"/>
      <c r="B2953" s="239"/>
    </row>
    <row r="2954" spans="1:2" s="213" customFormat="1">
      <c r="A2954" s="257"/>
      <c r="B2954" s="239"/>
    </row>
    <row r="2955" spans="1:2" s="213" customFormat="1">
      <c r="A2955" s="257"/>
      <c r="B2955" s="239"/>
    </row>
    <row r="2956" spans="1:2" s="213" customFormat="1">
      <c r="A2956" s="257"/>
      <c r="B2956" s="239"/>
    </row>
    <row r="2957" spans="1:2" s="213" customFormat="1">
      <c r="A2957" s="257"/>
      <c r="B2957" s="239"/>
    </row>
    <row r="2958" spans="1:2" s="213" customFormat="1">
      <c r="A2958" s="257"/>
      <c r="B2958" s="239"/>
    </row>
    <row r="2959" spans="1:2" s="213" customFormat="1">
      <c r="A2959" s="257"/>
      <c r="B2959" s="239"/>
    </row>
    <row r="2960" spans="1:2" s="213" customFormat="1">
      <c r="A2960" s="257"/>
      <c r="B2960" s="239"/>
    </row>
    <row r="2961" spans="1:2" s="213" customFormat="1">
      <c r="A2961" s="257"/>
      <c r="B2961" s="239"/>
    </row>
    <row r="2962" spans="1:2" s="213" customFormat="1">
      <c r="A2962" s="257"/>
      <c r="B2962" s="239"/>
    </row>
    <row r="2963" spans="1:2" s="213" customFormat="1">
      <c r="A2963" s="257"/>
      <c r="B2963" s="239"/>
    </row>
    <row r="2964" spans="1:2" s="213" customFormat="1">
      <c r="A2964" s="257"/>
      <c r="B2964" s="239"/>
    </row>
    <row r="2965" spans="1:2" s="213" customFormat="1">
      <c r="A2965" s="257"/>
      <c r="B2965" s="239"/>
    </row>
    <row r="2966" spans="1:2" s="213" customFormat="1">
      <c r="A2966" s="257"/>
      <c r="B2966" s="239"/>
    </row>
    <row r="2967" spans="1:2" s="213" customFormat="1">
      <c r="A2967" s="257"/>
      <c r="B2967" s="239"/>
    </row>
    <row r="2968" spans="1:2" s="213" customFormat="1">
      <c r="A2968" s="257"/>
      <c r="B2968" s="239"/>
    </row>
    <row r="2969" spans="1:2" s="213" customFormat="1">
      <c r="A2969" s="257"/>
      <c r="B2969" s="239"/>
    </row>
    <row r="2970" spans="1:2" s="213" customFormat="1">
      <c r="A2970" s="257"/>
      <c r="B2970" s="239"/>
    </row>
    <row r="2971" spans="1:2" s="213" customFormat="1">
      <c r="A2971" s="257"/>
      <c r="B2971" s="239"/>
    </row>
    <row r="2972" spans="1:2" s="213" customFormat="1">
      <c r="A2972" s="257"/>
      <c r="B2972" s="239"/>
    </row>
    <row r="2973" spans="1:2" s="213" customFormat="1">
      <c r="A2973" s="257"/>
      <c r="B2973" s="239"/>
    </row>
    <row r="2974" spans="1:2" s="213" customFormat="1">
      <c r="A2974" s="257"/>
      <c r="B2974" s="239"/>
    </row>
    <row r="2975" spans="1:2" s="213" customFormat="1">
      <c r="A2975" s="257"/>
      <c r="B2975" s="239"/>
    </row>
    <row r="2976" spans="1:2" s="213" customFormat="1">
      <c r="A2976" s="257"/>
      <c r="B2976" s="239"/>
    </row>
    <row r="2977" spans="1:2" s="213" customFormat="1">
      <c r="A2977" s="257"/>
      <c r="B2977" s="239"/>
    </row>
    <row r="2978" spans="1:2" s="213" customFormat="1">
      <c r="A2978" s="257"/>
      <c r="B2978" s="239"/>
    </row>
    <row r="2979" spans="1:2" s="213" customFormat="1">
      <c r="A2979" s="257"/>
      <c r="B2979" s="239"/>
    </row>
    <row r="2980" spans="1:2" s="213" customFormat="1">
      <c r="A2980" s="257"/>
      <c r="B2980" s="239"/>
    </row>
    <row r="2981" spans="1:2" s="213" customFormat="1">
      <c r="A2981" s="257"/>
      <c r="B2981" s="239"/>
    </row>
    <row r="2982" spans="1:2" s="213" customFormat="1">
      <c r="A2982" s="257"/>
      <c r="B2982" s="239"/>
    </row>
    <row r="2983" spans="1:2" s="213" customFormat="1">
      <c r="A2983" s="257"/>
      <c r="B2983" s="239"/>
    </row>
    <row r="2984" spans="1:2" s="213" customFormat="1">
      <c r="A2984" s="257"/>
      <c r="B2984" s="239"/>
    </row>
    <row r="2985" spans="1:2" s="213" customFormat="1">
      <c r="A2985" s="257"/>
      <c r="B2985" s="239"/>
    </row>
    <row r="2986" spans="1:2" s="213" customFormat="1">
      <c r="A2986" s="257"/>
      <c r="B2986" s="239"/>
    </row>
    <row r="2987" spans="1:2" s="213" customFormat="1">
      <c r="A2987" s="257"/>
      <c r="B2987" s="239"/>
    </row>
    <row r="2988" spans="1:2" s="213" customFormat="1">
      <c r="A2988" s="257"/>
      <c r="B2988" s="239"/>
    </row>
    <row r="2989" spans="1:2" s="213" customFormat="1" ht="12.75" customHeight="1">
      <c r="A2989" s="257"/>
      <c r="B2989" s="239"/>
    </row>
    <row r="2990" spans="1:2" s="213" customFormat="1" ht="12.75" customHeight="1">
      <c r="A2990" s="257"/>
      <c r="B2990" s="239"/>
    </row>
    <row r="2991" spans="1:2" s="213" customFormat="1" ht="12.75" customHeight="1">
      <c r="A2991" s="257"/>
      <c r="B2991" s="239"/>
    </row>
    <row r="2992" spans="1:2" s="213" customFormat="1" ht="12.75" customHeight="1">
      <c r="A2992" s="257"/>
      <c r="B2992" s="239"/>
    </row>
    <row r="2993" spans="1:2" s="213" customFormat="1" ht="12.75" customHeight="1">
      <c r="A2993" s="257"/>
      <c r="B2993" s="239"/>
    </row>
    <row r="2994" spans="1:2" s="213" customFormat="1" ht="12.75" customHeight="1">
      <c r="A2994" s="257"/>
      <c r="B2994" s="239"/>
    </row>
    <row r="2995" spans="1:2" s="213" customFormat="1" ht="12.75" customHeight="1">
      <c r="A2995" s="257"/>
      <c r="B2995" s="239"/>
    </row>
    <row r="2996" spans="1:2" s="213" customFormat="1" ht="12.75" customHeight="1">
      <c r="A2996" s="257"/>
      <c r="B2996" s="239"/>
    </row>
    <row r="2997" spans="1:2" s="213" customFormat="1">
      <c r="A2997" s="257"/>
      <c r="B2997" s="239"/>
    </row>
    <row r="2998" spans="1:2" s="213" customFormat="1">
      <c r="A2998" s="257"/>
      <c r="B2998" s="239"/>
    </row>
    <row r="2999" spans="1:2" s="213" customFormat="1">
      <c r="A2999" s="257"/>
      <c r="B2999" s="239"/>
    </row>
    <row r="3000" spans="1:2" s="213" customFormat="1">
      <c r="A3000" s="257"/>
      <c r="B3000" s="239"/>
    </row>
    <row r="3001" spans="1:2" s="213" customFormat="1">
      <c r="A3001" s="257"/>
      <c r="B3001" s="239"/>
    </row>
    <row r="3002" spans="1:2" s="213" customFormat="1">
      <c r="A3002" s="257"/>
      <c r="B3002" s="239"/>
    </row>
    <row r="3003" spans="1:2" s="213" customFormat="1">
      <c r="A3003" s="257"/>
      <c r="B3003" s="239"/>
    </row>
    <row r="3004" spans="1:2" s="213" customFormat="1">
      <c r="A3004" s="257"/>
      <c r="B3004" s="239"/>
    </row>
    <row r="3005" spans="1:2" s="213" customFormat="1">
      <c r="A3005" s="257"/>
      <c r="B3005" s="239"/>
    </row>
    <row r="3006" spans="1:2" s="213" customFormat="1">
      <c r="A3006" s="257"/>
      <c r="B3006" s="239"/>
    </row>
    <row r="3007" spans="1:2" s="213" customFormat="1">
      <c r="A3007" s="257"/>
      <c r="B3007" s="239"/>
    </row>
    <row r="3008" spans="1:2" s="213" customFormat="1">
      <c r="A3008" s="257"/>
      <c r="B3008" s="239"/>
    </row>
    <row r="3009" spans="1:2" s="213" customFormat="1">
      <c r="A3009" s="257"/>
      <c r="B3009" s="239"/>
    </row>
    <row r="3010" spans="1:2" s="213" customFormat="1">
      <c r="A3010" s="257"/>
      <c r="B3010" s="239"/>
    </row>
    <row r="3011" spans="1:2" s="213" customFormat="1">
      <c r="A3011" s="257"/>
      <c r="B3011" s="239"/>
    </row>
    <row r="3012" spans="1:2" s="213" customFormat="1">
      <c r="A3012" s="257"/>
      <c r="B3012" s="239"/>
    </row>
    <row r="3013" spans="1:2" s="213" customFormat="1">
      <c r="A3013" s="257"/>
      <c r="B3013" s="239"/>
    </row>
    <row r="3014" spans="1:2" s="213" customFormat="1">
      <c r="A3014" s="257"/>
      <c r="B3014" s="239"/>
    </row>
    <row r="3015" spans="1:2" s="213" customFormat="1">
      <c r="A3015" s="257"/>
      <c r="B3015" s="239"/>
    </row>
    <row r="3016" spans="1:2" s="213" customFormat="1">
      <c r="A3016" s="257"/>
      <c r="B3016" s="239"/>
    </row>
    <row r="3017" spans="1:2" s="213" customFormat="1">
      <c r="A3017" s="257"/>
      <c r="B3017" s="239"/>
    </row>
    <row r="3018" spans="1:2" s="213" customFormat="1">
      <c r="A3018" s="257"/>
      <c r="B3018" s="239"/>
    </row>
    <row r="3019" spans="1:2" s="213" customFormat="1">
      <c r="A3019" s="257"/>
      <c r="B3019" s="239"/>
    </row>
    <row r="3020" spans="1:2" s="213" customFormat="1">
      <c r="A3020" s="257"/>
      <c r="B3020" s="239"/>
    </row>
    <row r="3021" spans="1:2" s="213" customFormat="1">
      <c r="A3021" s="257"/>
      <c r="B3021" s="239"/>
    </row>
    <row r="3022" spans="1:2" s="213" customFormat="1">
      <c r="A3022" s="257"/>
      <c r="B3022" s="239"/>
    </row>
    <row r="3023" spans="1:2" s="213" customFormat="1">
      <c r="A3023" s="257"/>
      <c r="B3023" s="239"/>
    </row>
    <row r="3024" spans="1:2" s="213" customFormat="1">
      <c r="A3024" s="257"/>
      <c r="B3024" s="239"/>
    </row>
    <row r="3025" spans="1:2" s="213" customFormat="1">
      <c r="A3025" s="257"/>
      <c r="B3025" s="239"/>
    </row>
    <row r="3026" spans="1:2" s="213" customFormat="1">
      <c r="A3026" s="257"/>
      <c r="B3026" s="239"/>
    </row>
    <row r="3027" spans="1:2" s="213" customFormat="1">
      <c r="A3027" s="257"/>
      <c r="B3027" s="239"/>
    </row>
    <row r="3028" spans="1:2" s="213" customFormat="1">
      <c r="A3028" s="257"/>
      <c r="B3028" s="239"/>
    </row>
    <row r="3029" spans="1:2" s="213" customFormat="1">
      <c r="A3029" s="257"/>
      <c r="B3029" s="239"/>
    </row>
    <row r="3030" spans="1:2" s="213" customFormat="1">
      <c r="A3030" s="257"/>
      <c r="B3030" s="239"/>
    </row>
    <row r="3031" spans="1:2" s="213" customFormat="1">
      <c r="A3031" s="257"/>
      <c r="B3031" s="239"/>
    </row>
    <row r="3032" spans="1:2" s="213" customFormat="1">
      <c r="A3032" s="257"/>
      <c r="B3032" s="239"/>
    </row>
    <row r="3033" spans="1:2" s="213" customFormat="1">
      <c r="A3033" s="257"/>
      <c r="B3033" s="239"/>
    </row>
    <row r="3034" spans="1:2" s="213" customFormat="1">
      <c r="A3034" s="257"/>
      <c r="B3034" s="239"/>
    </row>
    <row r="3035" spans="1:2" s="213" customFormat="1">
      <c r="A3035" s="257"/>
      <c r="B3035" s="239"/>
    </row>
    <row r="3036" spans="1:2" s="213" customFormat="1">
      <c r="A3036" s="257"/>
      <c r="B3036" s="239"/>
    </row>
    <row r="3037" spans="1:2" s="213" customFormat="1">
      <c r="A3037" s="257"/>
      <c r="B3037" s="239"/>
    </row>
    <row r="3038" spans="1:2" s="213" customFormat="1">
      <c r="A3038" s="257"/>
      <c r="B3038" s="239"/>
    </row>
    <row r="3039" spans="1:2" s="213" customFormat="1">
      <c r="A3039" s="257"/>
      <c r="B3039" s="239"/>
    </row>
    <row r="3040" spans="1:2" s="213" customFormat="1">
      <c r="A3040" s="257"/>
      <c r="B3040" s="239"/>
    </row>
    <row r="3041" spans="1:2" s="213" customFormat="1">
      <c r="A3041" s="257"/>
      <c r="B3041" s="239"/>
    </row>
    <row r="3042" spans="1:2" s="213" customFormat="1">
      <c r="A3042" s="257"/>
      <c r="B3042" s="239"/>
    </row>
    <row r="3043" spans="1:2" s="213" customFormat="1">
      <c r="A3043" s="257"/>
      <c r="B3043" s="239"/>
    </row>
    <row r="3044" spans="1:2" s="213" customFormat="1" ht="12.75" customHeight="1">
      <c r="A3044" s="257"/>
      <c r="B3044" s="239"/>
    </row>
    <row r="3045" spans="1:2" s="213" customFormat="1" ht="12.75" customHeight="1">
      <c r="A3045" s="257"/>
      <c r="B3045" s="239"/>
    </row>
    <row r="3046" spans="1:2" s="213" customFormat="1" ht="12.75" customHeight="1">
      <c r="A3046" s="257"/>
      <c r="B3046" s="239"/>
    </row>
    <row r="3047" spans="1:2" s="213" customFormat="1" ht="12.75" customHeight="1">
      <c r="A3047" s="257"/>
      <c r="B3047" s="239"/>
    </row>
    <row r="3048" spans="1:2" s="213" customFormat="1" ht="12.75" customHeight="1">
      <c r="A3048" s="257"/>
      <c r="B3048" s="239"/>
    </row>
    <row r="3049" spans="1:2" s="213" customFormat="1" ht="12.75" customHeight="1">
      <c r="A3049" s="257"/>
      <c r="B3049" s="239"/>
    </row>
    <row r="3050" spans="1:2" s="213" customFormat="1" ht="12.75" customHeight="1">
      <c r="A3050" s="257"/>
      <c r="B3050" s="239"/>
    </row>
    <row r="3051" spans="1:2" s="213" customFormat="1" ht="12.75" customHeight="1">
      <c r="A3051" s="257"/>
      <c r="B3051" s="239"/>
    </row>
    <row r="3052" spans="1:2" s="213" customFormat="1" ht="12.75" customHeight="1">
      <c r="A3052" s="257"/>
      <c r="B3052" s="239"/>
    </row>
    <row r="3053" spans="1:2" s="213" customFormat="1">
      <c r="A3053" s="257"/>
      <c r="B3053" s="239"/>
    </row>
    <row r="3054" spans="1:2" s="213" customFormat="1">
      <c r="A3054" s="257"/>
      <c r="B3054" s="239"/>
    </row>
    <row r="3055" spans="1:2" s="213" customFormat="1">
      <c r="A3055" s="257"/>
      <c r="B3055" s="239"/>
    </row>
    <row r="3056" spans="1:2" s="213" customFormat="1">
      <c r="A3056" s="257"/>
      <c r="B3056" s="239"/>
    </row>
    <row r="3057" spans="1:2" s="213" customFormat="1">
      <c r="A3057" s="257"/>
      <c r="B3057" s="239"/>
    </row>
    <row r="3058" spans="1:2" s="213" customFormat="1">
      <c r="A3058" s="257"/>
      <c r="B3058" s="239"/>
    </row>
    <row r="3059" spans="1:2" s="213" customFormat="1">
      <c r="A3059" s="257"/>
      <c r="B3059" s="239"/>
    </row>
    <row r="3060" spans="1:2" s="213" customFormat="1">
      <c r="A3060" s="257"/>
      <c r="B3060" s="239"/>
    </row>
    <row r="3061" spans="1:2" s="213" customFormat="1">
      <c r="A3061" s="257"/>
      <c r="B3061" s="239"/>
    </row>
    <row r="3062" spans="1:2" s="213" customFormat="1">
      <c r="A3062" s="257"/>
      <c r="B3062" s="239"/>
    </row>
    <row r="3063" spans="1:2" s="213" customFormat="1">
      <c r="A3063" s="257"/>
      <c r="B3063" s="239"/>
    </row>
    <row r="3064" spans="1:2" s="213" customFormat="1">
      <c r="A3064" s="257"/>
      <c r="B3064" s="239"/>
    </row>
    <row r="3065" spans="1:2" s="213" customFormat="1">
      <c r="A3065" s="257"/>
      <c r="B3065" s="239"/>
    </row>
    <row r="3066" spans="1:2" s="213" customFormat="1">
      <c r="A3066" s="257"/>
      <c r="B3066" s="239"/>
    </row>
    <row r="3067" spans="1:2" s="213" customFormat="1">
      <c r="A3067" s="257"/>
      <c r="B3067" s="239"/>
    </row>
    <row r="3068" spans="1:2" s="213" customFormat="1">
      <c r="A3068" s="257"/>
      <c r="B3068" s="239"/>
    </row>
    <row r="3069" spans="1:2" s="213" customFormat="1">
      <c r="A3069" s="257"/>
      <c r="B3069" s="239"/>
    </row>
    <row r="3070" spans="1:2" s="213" customFormat="1">
      <c r="A3070" s="257"/>
      <c r="B3070" s="239"/>
    </row>
    <row r="3071" spans="1:2" s="213" customFormat="1">
      <c r="A3071" s="257"/>
      <c r="B3071" s="239"/>
    </row>
    <row r="3072" spans="1:2" s="213" customFormat="1">
      <c r="A3072" s="257"/>
      <c r="B3072" s="239"/>
    </row>
    <row r="3073" spans="1:2" s="213" customFormat="1">
      <c r="A3073" s="257"/>
      <c r="B3073" s="239"/>
    </row>
    <row r="3074" spans="1:2" s="213" customFormat="1">
      <c r="A3074" s="257"/>
      <c r="B3074" s="239"/>
    </row>
    <row r="3075" spans="1:2" s="213" customFormat="1">
      <c r="A3075" s="257"/>
      <c r="B3075" s="239"/>
    </row>
    <row r="3076" spans="1:2" s="213" customFormat="1">
      <c r="A3076" s="257"/>
      <c r="B3076" s="239"/>
    </row>
    <row r="3077" spans="1:2" s="213" customFormat="1">
      <c r="A3077" s="257"/>
      <c r="B3077" s="239"/>
    </row>
    <row r="3078" spans="1:2" s="213" customFormat="1">
      <c r="A3078" s="257"/>
      <c r="B3078" s="239"/>
    </row>
    <row r="3079" spans="1:2" s="213" customFormat="1">
      <c r="A3079" s="257"/>
      <c r="B3079" s="239"/>
    </row>
    <row r="3080" spans="1:2" s="213" customFormat="1">
      <c r="A3080" s="257"/>
      <c r="B3080" s="239"/>
    </row>
    <row r="3081" spans="1:2" s="213" customFormat="1">
      <c r="A3081" s="257"/>
      <c r="B3081" s="239"/>
    </row>
    <row r="3082" spans="1:2" s="213" customFormat="1">
      <c r="A3082" s="257"/>
      <c r="B3082" s="239"/>
    </row>
    <row r="3083" spans="1:2" s="213" customFormat="1">
      <c r="A3083" s="257"/>
      <c r="B3083" s="239"/>
    </row>
    <row r="3084" spans="1:2" s="213" customFormat="1">
      <c r="A3084" s="257"/>
      <c r="B3084" s="239"/>
    </row>
    <row r="3085" spans="1:2" s="213" customFormat="1">
      <c r="A3085" s="257"/>
      <c r="B3085" s="239"/>
    </row>
    <row r="3086" spans="1:2" s="213" customFormat="1">
      <c r="A3086" s="257"/>
      <c r="B3086" s="239"/>
    </row>
    <row r="3087" spans="1:2" s="213" customFormat="1">
      <c r="A3087" s="257"/>
      <c r="B3087" s="239"/>
    </row>
    <row r="3088" spans="1:2" s="213" customFormat="1">
      <c r="A3088" s="257"/>
      <c r="B3088" s="239"/>
    </row>
    <row r="3089" spans="1:2" s="213" customFormat="1">
      <c r="A3089" s="257"/>
      <c r="B3089" s="239"/>
    </row>
    <row r="3090" spans="1:2" s="213" customFormat="1">
      <c r="A3090" s="257"/>
      <c r="B3090" s="239"/>
    </row>
    <row r="3091" spans="1:2" s="213" customFormat="1">
      <c r="A3091" s="257"/>
      <c r="B3091" s="239"/>
    </row>
    <row r="3092" spans="1:2" s="213" customFormat="1">
      <c r="A3092" s="257"/>
      <c r="B3092" s="239"/>
    </row>
    <row r="3093" spans="1:2" s="213" customFormat="1">
      <c r="A3093" s="257"/>
      <c r="B3093" s="239"/>
    </row>
    <row r="3094" spans="1:2" s="213" customFormat="1">
      <c r="A3094" s="257"/>
      <c r="B3094" s="239"/>
    </row>
    <row r="3095" spans="1:2" s="213" customFormat="1">
      <c r="A3095" s="257"/>
      <c r="B3095" s="239"/>
    </row>
    <row r="3096" spans="1:2" s="213" customFormat="1">
      <c r="A3096" s="257"/>
      <c r="B3096" s="239"/>
    </row>
    <row r="3097" spans="1:2" s="213" customFormat="1">
      <c r="A3097" s="257"/>
      <c r="B3097" s="239"/>
    </row>
    <row r="3098" spans="1:2" s="213" customFormat="1">
      <c r="A3098" s="257"/>
      <c r="B3098" s="239"/>
    </row>
    <row r="3099" spans="1:2" s="213" customFormat="1" ht="12.75" customHeight="1">
      <c r="A3099" s="257"/>
      <c r="B3099" s="239"/>
    </row>
    <row r="3100" spans="1:2" s="213" customFormat="1" ht="12.75" customHeight="1">
      <c r="A3100" s="257"/>
      <c r="B3100" s="239"/>
    </row>
    <row r="3101" spans="1:2" s="213" customFormat="1" ht="12.75" customHeight="1">
      <c r="A3101" s="257"/>
      <c r="B3101" s="239"/>
    </row>
    <row r="3102" spans="1:2" s="213" customFormat="1" ht="12.75" customHeight="1">
      <c r="A3102" s="257"/>
      <c r="B3102" s="239"/>
    </row>
    <row r="3103" spans="1:2" s="213" customFormat="1" ht="12.75" customHeight="1">
      <c r="A3103" s="257"/>
      <c r="B3103" s="239"/>
    </row>
    <row r="3104" spans="1:2" s="213" customFormat="1" ht="12.75" customHeight="1">
      <c r="A3104" s="257"/>
      <c r="B3104" s="239"/>
    </row>
    <row r="3105" spans="1:2" s="213" customFormat="1" ht="12.75" customHeight="1">
      <c r="A3105" s="257"/>
      <c r="B3105" s="239"/>
    </row>
    <row r="3106" spans="1:2" s="213" customFormat="1" ht="12.75" customHeight="1">
      <c r="A3106" s="257"/>
      <c r="B3106" s="239"/>
    </row>
    <row r="3107" spans="1:2" s="213" customFormat="1">
      <c r="A3107" s="257"/>
      <c r="B3107" s="239"/>
    </row>
    <row r="3108" spans="1:2" s="213" customFormat="1">
      <c r="A3108" s="257"/>
      <c r="B3108" s="239"/>
    </row>
    <row r="3109" spans="1:2" s="213" customFormat="1">
      <c r="A3109" s="257"/>
      <c r="B3109" s="239"/>
    </row>
    <row r="3110" spans="1:2" s="213" customFormat="1">
      <c r="A3110" s="257"/>
      <c r="B3110" s="239"/>
    </row>
    <row r="3111" spans="1:2" s="213" customFormat="1">
      <c r="A3111" s="257"/>
      <c r="B3111" s="239"/>
    </row>
    <row r="3112" spans="1:2" s="213" customFormat="1">
      <c r="A3112" s="257"/>
      <c r="B3112" s="239"/>
    </row>
    <row r="3113" spans="1:2" s="213" customFormat="1">
      <c r="A3113" s="257"/>
      <c r="B3113" s="239"/>
    </row>
    <row r="3114" spans="1:2" s="213" customFormat="1">
      <c r="A3114" s="257"/>
      <c r="B3114" s="239"/>
    </row>
    <row r="3115" spans="1:2" s="213" customFormat="1">
      <c r="A3115" s="257"/>
      <c r="B3115" s="239"/>
    </row>
    <row r="3116" spans="1:2" s="213" customFormat="1">
      <c r="A3116" s="257"/>
      <c r="B3116" s="239"/>
    </row>
    <row r="3117" spans="1:2" s="213" customFormat="1">
      <c r="A3117" s="257"/>
      <c r="B3117" s="239"/>
    </row>
    <row r="3118" spans="1:2" s="213" customFormat="1">
      <c r="A3118" s="257"/>
      <c r="B3118" s="239"/>
    </row>
    <row r="3119" spans="1:2" s="213" customFormat="1">
      <c r="A3119" s="257"/>
      <c r="B3119" s="239"/>
    </row>
    <row r="3120" spans="1:2" s="213" customFormat="1">
      <c r="A3120" s="257"/>
      <c r="B3120" s="239"/>
    </row>
    <row r="3121" spans="1:2" s="213" customFormat="1">
      <c r="A3121" s="257"/>
      <c r="B3121" s="239"/>
    </row>
    <row r="3122" spans="1:2" s="213" customFormat="1">
      <c r="A3122" s="257"/>
      <c r="B3122" s="239"/>
    </row>
    <row r="3123" spans="1:2" s="213" customFormat="1">
      <c r="A3123" s="257"/>
      <c r="B3123" s="239"/>
    </row>
    <row r="3124" spans="1:2" s="213" customFormat="1">
      <c r="A3124" s="257"/>
      <c r="B3124" s="239"/>
    </row>
    <row r="3125" spans="1:2" s="213" customFormat="1">
      <c r="A3125" s="257"/>
      <c r="B3125" s="239"/>
    </row>
    <row r="3126" spans="1:2" s="213" customFormat="1">
      <c r="A3126" s="257"/>
      <c r="B3126" s="239"/>
    </row>
    <row r="3127" spans="1:2" s="213" customFormat="1">
      <c r="A3127" s="257"/>
      <c r="B3127" s="239"/>
    </row>
    <row r="3128" spans="1:2" s="213" customFormat="1">
      <c r="A3128" s="257"/>
      <c r="B3128" s="239"/>
    </row>
    <row r="3129" spans="1:2" s="213" customFormat="1">
      <c r="A3129" s="257"/>
      <c r="B3129" s="239"/>
    </row>
    <row r="3130" spans="1:2" s="213" customFormat="1">
      <c r="A3130" s="257"/>
      <c r="B3130" s="239"/>
    </row>
    <row r="3131" spans="1:2" s="213" customFormat="1">
      <c r="A3131" s="257"/>
      <c r="B3131" s="239"/>
    </row>
    <row r="3132" spans="1:2" s="213" customFormat="1">
      <c r="A3132" s="257"/>
      <c r="B3132" s="239"/>
    </row>
    <row r="3133" spans="1:2" s="213" customFormat="1">
      <c r="A3133" s="257"/>
      <c r="B3133" s="239"/>
    </row>
    <row r="3134" spans="1:2" s="213" customFormat="1">
      <c r="A3134" s="257"/>
      <c r="B3134" s="239"/>
    </row>
    <row r="3135" spans="1:2" s="213" customFormat="1">
      <c r="A3135" s="257"/>
      <c r="B3135" s="239"/>
    </row>
    <row r="3136" spans="1:2" s="213" customFormat="1">
      <c r="A3136" s="257"/>
      <c r="B3136" s="239"/>
    </row>
    <row r="3137" spans="1:2" s="213" customFormat="1">
      <c r="A3137" s="257"/>
      <c r="B3137" s="239"/>
    </row>
    <row r="3138" spans="1:2" s="213" customFormat="1">
      <c r="A3138" s="257"/>
      <c r="B3138" s="239"/>
    </row>
    <row r="3139" spans="1:2" s="213" customFormat="1">
      <c r="A3139" s="257"/>
      <c r="B3139" s="239"/>
    </row>
    <row r="3140" spans="1:2" s="213" customFormat="1">
      <c r="A3140" s="257"/>
      <c r="B3140" s="239"/>
    </row>
    <row r="3141" spans="1:2" s="213" customFormat="1">
      <c r="A3141" s="257"/>
      <c r="B3141" s="239"/>
    </row>
    <row r="3142" spans="1:2" s="213" customFormat="1">
      <c r="A3142" s="257"/>
      <c r="B3142" s="239"/>
    </row>
    <row r="3143" spans="1:2" s="213" customFormat="1">
      <c r="A3143" s="257"/>
      <c r="B3143" s="239"/>
    </row>
    <row r="3144" spans="1:2" s="213" customFormat="1">
      <c r="A3144" s="257"/>
      <c r="B3144" s="239"/>
    </row>
    <row r="3145" spans="1:2" s="213" customFormat="1">
      <c r="A3145" s="257"/>
      <c r="B3145" s="239"/>
    </row>
    <row r="3146" spans="1:2" s="213" customFormat="1">
      <c r="A3146" s="257"/>
      <c r="B3146" s="239"/>
    </row>
    <row r="3147" spans="1:2" s="213" customFormat="1">
      <c r="A3147" s="257"/>
      <c r="B3147" s="239"/>
    </row>
    <row r="3148" spans="1:2" s="213" customFormat="1">
      <c r="A3148" s="257"/>
      <c r="B3148" s="239"/>
    </row>
    <row r="3149" spans="1:2" s="213" customFormat="1">
      <c r="A3149" s="257"/>
      <c r="B3149" s="239"/>
    </row>
    <row r="3150" spans="1:2" s="213" customFormat="1">
      <c r="A3150" s="257"/>
      <c r="B3150" s="239"/>
    </row>
    <row r="3151" spans="1:2" s="213" customFormat="1">
      <c r="A3151" s="257"/>
      <c r="B3151" s="239"/>
    </row>
    <row r="3152" spans="1:2" s="213" customFormat="1">
      <c r="A3152" s="257"/>
      <c r="B3152" s="239"/>
    </row>
    <row r="3153" spans="1:2" s="213" customFormat="1">
      <c r="A3153" s="257"/>
      <c r="B3153" s="239"/>
    </row>
    <row r="3154" spans="1:2" s="213" customFormat="1" ht="12.75" customHeight="1">
      <c r="A3154" s="257"/>
      <c r="B3154" s="239"/>
    </row>
    <row r="3155" spans="1:2" s="213" customFormat="1" ht="12.75" customHeight="1">
      <c r="A3155" s="257"/>
      <c r="B3155" s="239"/>
    </row>
    <row r="3156" spans="1:2" s="213" customFormat="1" ht="12.75" customHeight="1">
      <c r="A3156" s="257"/>
      <c r="B3156" s="239"/>
    </row>
    <row r="3157" spans="1:2" s="213" customFormat="1" ht="12.75" customHeight="1">
      <c r="A3157" s="257"/>
      <c r="B3157" s="239"/>
    </row>
    <row r="3158" spans="1:2" s="213" customFormat="1" ht="12.75" customHeight="1">
      <c r="A3158" s="257"/>
      <c r="B3158" s="239"/>
    </row>
    <row r="3159" spans="1:2" s="213" customFormat="1" ht="12.75" customHeight="1">
      <c r="A3159" s="257"/>
      <c r="B3159" s="239"/>
    </row>
    <row r="3160" spans="1:2" s="213" customFormat="1" ht="12.75" customHeight="1">
      <c r="A3160" s="257"/>
      <c r="B3160" s="239"/>
    </row>
    <row r="3161" spans="1:2" s="213" customFormat="1" ht="12.75" customHeight="1">
      <c r="A3161" s="257"/>
      <c r="B3161" s="239"/>
    </row>
    <row r="3162" spans="1:2" s="213" customFormat="1" ht="12.75" customHeight="1">
      <c r="A3162" s="257"/>
      <c r="B3162" s="239"/>
    </row>
    <row r="3163" spans="1:2" s="213" customFormat="1">
      <c r="A3163" s="257"/>
      <c r="B3163" s="239"/>
    </row>
    <row r="3164" spans="1:2" s="213" customFormat="1">
      <c r="A3164" s="257"/>
      <c r="B3164" s="239"/>
    </row>
    <row r="3165" spans="1:2" s="213" customFormat="1">
      <c r="A3165" s="257"/>
      <c r="B3165" s="239"/>
    </row>
    <row r="3166" spans="1:2" s="213" customFormat="1">
      <c r="A3166" s="257"/>
      <c r="B3166" s="239"/>
    </row>
    <row r="3167" spans="1:2" s="213" customFormat="1">
      <c r="A3167" s="257"/>
      <c r="B3167" s="239"/>
    </row>
    <row r="3168" spans="1:2" s="213" customFormat="1">
      <c r="A3168" s="257"/>
      <c r="B3168" s="239"/>
    </row>
    <row r="3169" spans="1:2" s="213" customFormat="1">
      <c r="A3169" s="257"/>
      <c r="B3169" s="239"/>
    </row>
    <row r="3170" spans="1:2" s="213" customFormat="1">
      <c r="A3170" s="257"/>
      <c r="B3170" s="239"/>
    </row>
    <row r="3171" spans="1:2" s="213" customFormat="1">
      <c r="A3171" s="257"/>
      <c r="B3171" s="239"/>
    </row>
    <row r="3172" spans="1:2" s="213" customFormat="1">
      <c r="A3172" s="257"/>
      <c r="B3172" s="239"/>
    </row>
    <row r="3173" spans="1:2" s="213" customFormat="1">
      <c r="A3173" s="257"/>
      <c r="B3173" s="239"/>
    </row>
    <row r="3174" spans="1:2" s="213" customFormat="1">
      <c r="A3174" s="257"/>
      <c r="B3174" s="239"/>
    </row>
    <row r="3175" spans="1:2" s="213" customFormat="1">
      <c r="A3175" s="257"/>
      <c r="B3175" s="239"/>
    </row>
    <row r="3176" spans="1:2" s="213" customFormat="1">
      <c r="A3176" s="257"/>
      <c r="B3176" s="239"/>
    </row>
    <row r="3177" spans="1:2" s="213" customFormat="1">
      <c r="A3177" s="257"/>
      <c r="B3177" s="239"/>
    </row>
    <row r="3178" spans="1:2" s="213" customFormat="1">
      <c r="A3178" s="257"/>
      <c r="B3178" s="239"/>
    </row>
    <row r="3179" spans="1:2" s="213" customFormat="1">
      <c r="A3179" s="257"/>
      <c r="B3179" s="239"/>
    </row>
    <row r="3180" spans="1:2" s="213" customFormat="1">
      <c r="A3180" s="257"/>
      <c r="B3180" s="239"/>
    </row>
    <row r="3181" spans="1:2" s="213" customFormat="1">
      <c r="A3181" s="257"/>
      <c r="B3181" s="239"/>
    </row>
    <row r="3182" spans="1:2" s="213" customFormat="1">
      <c r="A3182" s="257"/>
      <c r="B3182" s="239"/>
    </row>
    <row r="3183" spans="1:2" s="213" customFormat="1">
      <c r="A3183" s="257"/>
      <c r="B3183" s="239"/>
    </row>
    <row r="3184" spans="1:2" s="213" customFormat="1">
      <c r="A3184" s="257"/>
      <c r="B3184" s="239"/>
    </row>
    <row r="3185" spans="1:2" s="213" customFormat="1">
      <c r="A3185" s="257"/>
      <c r="B3185" s="239"/>
    </row>
    <row r="3186" spans="1:2" s="213" customFormat="1">
      <c r="A3186" s="257"/>
      <c r="B3186" s="239"/>
    </row>
    <row r="3187" spans="1:2" s="213" customFormat="1">
      <c r="A3187" s="257"/>
      <c r="B3187" s="239"/>
    </row>
    <row r="3188" spans="1:2" s="213" customFormat="1">
      <c r="A3188" s="257"/>
      <c r="B3188" s="239"/>
    </row>
    <row r="3189" spans="1:2" s="213" customFormat="1">
      <c r="A3189" s="257"/>
      <c r="B3189" s="239"/>
    </row>
    <row r="3190" spans="1:2" s="213" customFormat="1">
      <c r="A3190" s="257"/>
      <c r="B3190" s="239"/>
    </row>
    <row r="3191" spans="1:2" s="213" customFormat="1">
      <c r="A3191" s="257"/>
      <c r="B3191" s="239"/>
    </row>
    <row r="3192" spans="1:2" s="213" customFormat="1">
      <c r="A3192" s="257"/>
      <c r="B3192" s="239"/>
    </row>
    <row r="3193" spans="1:2" s="213" customFormat="1">
      <c r="A3193" s="257"/>
      <c r="B3193" s="239"/>
    </row>
    <row r="3194" spans="1:2" s="213" customFormat="1">
      <c r="A3194" s="257"/>
      <c r="B3194" s="239"/>
    </row>
    <row r="3195" spans="1:2" s="213" customFormat="1">
      <c r="A3195" s="257"/>
      <c r="B3195" s="239"/>
    </row>
    <row r="3196" spans="1:2" s="213" customFormat="1">
      <c r="A3196" s="257"/>
      <c r="B3196" s="239"/>
    </row>
    <row r="3197" spans="1:2" s="213" customFormat="1">
      <c r="A3197" s="257"/>
      <c r="B3197" s="239"/>
    </row>
    <row r="3198" spans="1:2" s="213" customFormat="1">
      <c r="A3198" s="257"/>
      <c r="B3198" s="239"/>
    </row>
    <row r="3199" spans="1:2" s="213" customFormat="1">
      <c r="A3199" s="257"/>
      <c r="B3199" s="239"/>
    </row>
    <row r="3200" spans="1:2" s="213" customFormat="1">
      <c r="A3200" s="257"/>
      <c r="B3200" s="239"/>
    </row>
    <row r="3201" spans="1:2" s="213" customFormat="1">
      <c r="A3201" s="257"/>
      <c r="B3201" s="239"/>
    </row>
    <row r="3202" spans="1:2" s="213" customFormat="1">
      <c r="A3202" s="257"/>
      <c r="B3202" s="239"/>
    </row>
    <row r="3203" spans="1:2" s="213" customFormat="1">
      <c r="A3203" s="257"/>
      <c r="B3203" s="239"/>
    </row>
    <row r="3204" spans="1:2" s="213" customFormat="1">
      <c r="A3204" s="257"/>
      <c r="B3204" s="239"/>
    </row>
    <row r="3205" spans="1:2" s="213" customFormat="1">
      <c r="A3205" s="257"/>
      <c r="B3205" s="239"/>
    </row>
    <row r="3206" spans="1:2" s="213" customFormat="1">
      <c r="A3206" s="257"/>
      <c r="B3206" s="239"/>
    </row>
    <row r="3207" spans="1:2" s="213" customFormat="1">
      <c r="A3207" s="257"/>
      <c r="B3207" s="239"/>
    </row>
    <row r="3208" spans="1:2" s="213" customFormat="1">
      <c r="A3208" s="257"/>
      <c r="B3208" s="239"/>
    </row>
    <row r="3209" spans="1:2" s="213" customFormat="1" ht="12.75" customHeight="1">
      <c r="A3209" s="257"/>
      <c r="B3209" s="239"/>
    </row>
    <row r="3210" spans="1:2" s="213" customFormat="1" ht="12.75" customHeight="1">
      <c r="A3210" s="257"/>
      <c r="B3210" s="239"/>
    </row>
    <row r="3211" spans="1:2" s="213" customFormat="1" ht="12.75" customHeight="1">
      <c r="A3211" s="257"/>
      <c r="B3211" s="239"/>
    </row>
    <row r="3212" spans="1:2" s="213" customFormat="1" ht="12.75" customHeight="1">
      <c r="A3212" s="257"/>
      <c r="B3212" s="239"/>
    </row>
    <row r="3213" spans="1:2" s="213" customFormat="1" ht="12.75" customHeight="1">
      <c r="A3213" s="257"/>
      <c r="B3213" s="239"/>
    </row>
    <row r="3214" spans="1:2" s="213" customFormat="1" ht="12.75" customHeight="1">
      <c r="A3214" s="257"/>
      <c r="B3214" s="239"/>
    </row>
    <row r="3215" spans="1:2" s="213" customFormat="1" ht="12.75" customHeight="1">
      <c r="A3215" s="257"/>
      <c r="B3215" s="239"/>
    </row>
    <row r="3216" spans="1:2" s="213" customFormat="1" ht="12.75" customHeight="1">
      <c r="A3216" s="257"/>
      <c r="B3216" s="239"/>
    </row>
    <row r="3217" spans="1:2" s="213" customFormat="1">
      <c r="A3217" s="257"/>
      <c r="B3217" s="239"/>
    </row>
    <row r="3218" spans="1:2" s="213" customFormat="1">
      <c r="A3218" s="257"/>
      <c r="B3218" s="239"/>
    </row>
    <row r="3219" spans="1:2" s="213" customFormat="1">
      <c r="A3219" s="257"/>
      <c r="B3219" s="239"/>
    </row>
    <row r="3220" spans="1:2" s="213" customFormat="1">
      <c r="A3220" s="257"/>
      <c r="B3220" s="239"/>
    </row>
    <row r="3221" spans="1:2" s="213" customFormat="1">
      <c r="A3221" s="257"/>
      <c r="B3221" s="239"/>
    </row>
    <row r="3222" spans="1:2" s="213" customFormat="1">
      <c r="A3222" s="257"/>
      <c r="B3222" s="239"/>
    </row>
    <row r="3223" spans="1:2" s="213" customFormat="1">
      <c r="A3223" s="257"/>
      <c r="B3223" s="239"/>
    </row>
    <row r="3224" spans="1:2" s="213" customFormat="1">
      <c r="A3224" s="257"/>
      <c r="B3224" s="239"/>
    </row>
    <row r="3225" spans="1:2" s="213" customFormat="1">
      <c r="A3225" s="257"/>
      <c r="B3225" s="239"/>
    </row>
    <row r="3226" spans="1:2" s="213" customFormat="1">
      <c r="A3226" s="257"/>
      <c r="B3226" s="239"/>
    </row>
    <row r="3227" spans="1:2" s="213" customFormat="1">
      <c r="A3227" s="257"/>
      <c r="B3227" s="239"/>
    </row>
    <row r="3228" spans="1:2" s="213" customFormat="1">
      <c r="A3228" s="257"/>
      <c r="B3228" s="239"/>
    </row>
    <row r="3229" spans="1:2" s="213" customFormat="1">
      <c r="A3229" s="257"/>
      <c r="B3229" s="239"/>
    </row>
    <row r="3230" spans="1:2" s="213" customFormat="1">
      <c r="A3230" s="257"/>
      <c r="B3230" s="239"/>
    </row>
    <row r="3231" spans="1:2" s="213" customFormat="1">
      <c r="A3231" s="257"/>
      <c r="B3231" s="239"/>
    </row>
    <row r="3232" spans="1:2" s="213" customFormat="1">
      <c r="A3232" s="257"/>
      <c r="B3232" s="239"/>
    </row>
    <row r="3233" spans="1:2" s="213" customFormat="1">
      <c r="A3233" s="257"/>
      <c r="B3233" s="239"/>
    </row>
    <row r="3234" spans="1:2" s="213" customFormat="1">
      <c r="A3234" s="257"/>
      <c r="B3234" s="239"/>
    </row>
    <row r="3235" spans="1:2" s="213" customFormat="1">
      <c r="A3235" s="257"/>
      <c r="B3235" s="239"/>
    </row>
    <row r="3236" spans="1:2" s="213" customFormat="1">
      <c r="A3236" s="257"/>
      <c r="B3236" s="239"/>
    </row>
    <row r="3237" spans="1:2" s="213" customFormat="1">
      <c r="A3237" s="257"/>
      <c r="B3237" s="239"/>
    </row>
    <row r="3238" spans="1:2" s="213" customFormat="1">
      <c r="A3238" s="257"/>
      <c r="B3238" s="239"/>
    </row>
    <row r="3239" spans="1:2" s="213" customFormat="1">
      <c r="A3239" s="257"/>
      <c r="B3239" s="239"/>
    </row>
    <row r="3240" spans="1:2" s="213" customFormat="1">
      <c r="A3240" s="257"/>
      <c r="B3240" s="239"/>
    </row>
    <row r="3241" spans="1:2" s="213" customFormat="1">
      <c r="A3241" s="257"/>
      <c r="B3241" s="239"/>
    </row>
    <row r="3242" spans="1:2" s="213" customFormat="1">
      <c r="A3242" s="257"/>
      <c r="B3242" s="239"/>
    </row>
    <row r="3243" spans="1:2" s="213" customFormat="1">
      <c r="A3243" s="257"/>
      <c r="B3243" s="239"/>
    </row>
    <row r="3244" spans="1:2" s="213" customFormat="1">
      <c r="A3244" s="257"/>
      <c r="B3244" s="239"/>
    </row>
    <row r="3245" spans="1:2" s="213" customFormat="1">
      <c r="A3245" s="257"/>
      <c r="B3245" s="239"/>
    </row>
    <row r="3246" spans="1:2" s="213" customFormat="1">
      <c r="A3246" s="257"/>
      <c r="B3246" s="239"/>
    </row>
    <row r="3247" spans="1:2" s="213" customFormat="1">
      <c r="A3247" s="257"/>
      <c r="B3247" s="239"/>
    </row>
    <row r="3248" spans="1:2" s="213" customFormat="1">
      <c r="A3248" s="257"/>
      <c r="B3248" s="239"/>
    </row>
    <row r="3249" spans="1:2" s="213" customFormat="1">
      <c r="A3249" s="257"/>
      <c r="B3249" s="239"/>
    </row>
    <row r="3250" spans="1:2" s="213" customFormat="1">
      <c r="A3250" s="257"/>
      <c r="B3250" s="239"/>
    </row>
    <row r="3251" spans="1:2" s="213" customFormat="1">
      <c r="A3251" s="257"/>
      <c r="B3251" s="239"/>
    </row>
    <row r="3252" spans="1:2" s="213" customFormat="1">
      <c r="A3252" s="257"/>
      <c r="B3252" s="239"/>
    </row>
    <row r="3253" spans="1:2" s="213" customFormat="1">
      <c r="A3253" s="257"/>
      <c r="B3253" s="239"/>
    </row>
    <row r="3254" spans="1:2" s="213" customFormat="1">
      <c r="A3254" s="257"/>
      <c r="B3254" s="239"/>
    </row>
    <row r="3255" spans="1:2" s="213" customFormat="1">
      <c r="A3255" s="257"/>
      <c r="B3255" s="239"/>
    </row>
    <row r="3256" spans="1:2" s="213" customFormat="1">
      <c r="A3256" s="257"/>
      <c r="B3256" s="239"/>
    </row>
    <row r="3257" spans="1:2" s="213" customFormat="1">
      <c r="A3257" s="257"/>
      <c r="B3257" s="239"/>
    </row>
    <row r="3258" spans="1:2" s="213" customFormat="1">
      <c r="A3258" s="257"/>
      <c r="B3258" s="239"/>
    </row>
    <row r="3259" spans="1:2" s="213" customFormat="1">
      <c r="A3259" s="257"/>
      <c r="B3259" s="239"/>
    </row>
    <row r="3260" spans="1:2" s="213" customFormat="1">
      <c r="A3260" s="257"/>
      <c r="B3260" s="239"/>
    </row>
    <row r="3261" spans="1:2" s="213" customFormat="1">
      <c r="A3261" s="257"/>
      <c r="B3261" s="239"/>
    </row>
    <row r="3262" spans="1:2" s="213" customFormat="1">
      <c r="A3262" s="257"/>
      <c r="B3262" s="239"/>
    </row>
    <row r="3263" spans="1:2" s="213" customFormat="1">
      <c r="A3263" s="257"/>
      <c r="B3263" s="239"/>
    </row>
    <row r="3264" spans="1:2" s="213" customFormat="1" ht="12.75" customHeight="1">
      <c r="A3264" s="257"/>
      <c r="B3264" s="239"/>
    </row>
    <row r="3265" spans="1:2" s="213" customFormat="1" ht="12.75" customHeight="1">
      <c r="A3265" s="257"/>
      <c r="B3265" s="239"/>
    </row>
    <row r="3266" spans="1:2" s="213" customFormat="1" ht="12.75" customHeight="1">
      <c r="A3266" s="257"/>
      <c r="B3266" s="239"/>
    </row>
    <row r="3267" spans="1:2" s="213" customFormat="1" ht="12.75" customHeight="1">
      <c r="A3267" s="257"/>
      <c r="B3267" s="239"/>
    </row>
    <row r="3268" spans="1:2" s="213" customFormat="1" ht="12.75" customHeight="1">
      <c r="A3268" s="257"/>
      <c r="B3268" s="239"/>
    </row>
    <row r="3269" spans="1:2" s="213" customFormat="1" ht="12.75" customHeight="1">
      <c r="A3269" s="257"/>
      <c r="B3269" s="239"/>
    </row>
    <row r="3270" spans="1:2" s="213" customFormat="1" ht="12.75" customHeight="1">
      <c r="A3270" s="257"/>
      <c r="B3270" s="239"/>
    </row>
    <row r="3271" spans="1:2" s="213" customFormat="1" ht="12.75" customHeight="1">
      <c r="A3271" s="257"/>
      <c r="B3271" s="239"/>
    </row>
    <row r="3272" spans="1:2" s="213" customFormat="1" ht="12.75" customHeight="1">
      <c r="A3272" s="257"/>
      <c r="B3272" s="239"/>
    </row>
    <row r="3273" spans="1:2" s="213" customFormat="1">
      <c r="A3273" s="257"/>
      <c r="B3273" s="239"/>
    </row>
    <row r="3274" spans="1:2" s="213" customFormat="1">
      <c r="A3274" s="257"/>
      <c r="B3274" s="239"/>
    </row>
    <row r="3275" spans="1:2" s="213" customFormat="1">
      <c r="A3275" s="257"/>
      <c r="B3275" s="239"/>
    </row>
    <row r="3276" spans="1:2" s="213" customFormat="1">
      <c r="A3276" s="257"/>
      <c r="B3276" s="239"/>
    </row>
    <row r="3277" spans="1:2" s="213" customFormat="1">
      <c r="A3277" s="257"/>
      <c r="B3277" s="239"/>
    </row>
    <row r="3278" spans="1:2" s="213" customFormat="1">
      <c r="A3278" s="257"/>
      <c r="B3278" s="239"/>
    </row>
    <row r="3279" spans="1:2" s="213" customFormat="1">
      <c r="A3279" s="257"/>
      <c r="B3279" s="239"/>
    </row>
    <row r="3280" spans="1:2" s="213" customFormat="1">
      <c r="A3280" s="257"/>
      <c r="B3280" s="239"/>
    </row>
    <row r="3281" spans="1:2" s="213" customFormat="1">
      <c r="A3281" s="257"/>
      <c r="B3281" s="239"/>
    </row>
    <row r="3282" spans="1:2" s="213" customFormat="1">
      <c r="A3282" s="257"/>
      <c r="B3282" s="239"/>
    </row>
    <row r="3283" spans="1:2" s="213" customFormat="1">
      <c r="A3283" s="257"/>
      <c r="B3283" s="239"/>
    </row>
    <row r="3284" spans="1:2" s="213" customFormat="1">
      <c r="A3284" s="257"/>
      <c r="B3284" s="239"/>
    </row>
    <row r="3285" spans="1:2" s="213" customFormat="1">
      <c r="A3285" s="257"/>
      <c r="B3285" s="239"/>
    </row>
    <row r="3286" spans="1:2" s="213" customFormat="1">
      <c r="A3286" s="257"/>
      <c r="B3286" s="239"/>
    </row>
    <row r="3287" spans="1:2" s="213" customFormat="1">
      <c r="A3287" s="257"/>
      <c r="B3287" s="239"/>
    </row>
    <row r="3288" spans="1:2" s="213" customFormat="1">
      <c r="A3288" s="257"/>
      <c r="B3288" s="239"/>
    </row>
    <row r="3289" spans="1:2" s="213" customFormat="1">
      <c r="A3289" s="257"/>
      <c r="B3289" s="239"/>
    </row>
    <row r="3290" spans="1:2" s="213" customFormat="1">
      <c r="A3290" s="257"/>
      <c r="B3290" s="239"/>
    </row>
    <row r="3291" spans="1:2" s="213" customFormat="1">
      <c r="A3291" s="257"/>
      <c r="B3291" s="239"/>
    </row>
    <row r="3292" spans="1:2" s="213" customFormat="1">
      <c r="A3292" s="257"/>
      <c r="B3292" s="239"/>
    </row>
    <row r="3293" spans="1:2" s="213" customFormat="1">
      <c r="A3293" s="257"/>
      <c r="B3293" s="239"/>
    </row>
    <row r="3294" spans="1:2" s="213" customFormat="1">
      <c r="A3294" s="257"/>
      <c r="B3294" s="239"/>
    </row>
    <row r="3295" spans="1:2" s="213" customFormat="1">
      <c r="A3295" s="257"/>
      <c r="B3295" s="239"/>
    </row>
    <row r="3296" spans="1:2" s="213" customFormat="1">
      <c r="A3296" s="257"/>
      <c r="B3296" s="239"/>
    </row>
    <row r="3297" spans="1:2" s="213" customFormat="1">
      <c r="A3297" s="257"/>
      <c r="B3297" s="239"/>
    </row>
    <row r="3298" spans="1:2" s="213" customFormat="1">
      <c r="A3298" s="257"/>
      <c r="B3298" s="239"/>
    </row>
    <row r="3299" spans="1:2" s="213" customFormat="1">
      <c r="A3299" s="257"/>
      <c r="B3299" s="239"/>
    </row>
    <row r="3300" spans="1:2" s="213" customFormat="1">
      <c r="A3300" s="257"/>
      <c r="B3300" s="239"/>
    </row>
    <row r="3301" spans="1:2" s="213" customFormat="1">
      <c r="A3301" s="257"/>
      <c r="B3301" s="239"/>
    </row>
    <row r="3302" spans="1:2" s="213" customFormat="1">
      <c r="A3302" s="257"/>
      <c r="B3302" s="239"/>
    </row>
    <row r="3303" spans="1:2" s="213" customFormat="1">
      <c r="A3303" s="257"/>
      <c r="B3303" s="239"/>
    </row>
    <row r="3304" spans="1:2" s="213" customFormat="1">
      <c r="A3304" s="257"/>
      <c r="B3304" s="239"/>
    </row>
    <row r="3305" spans="1:2" s="213" customFormat="1">
      <c r="A3305" s="257"/>
      <c r="B3305" s="239"/>
    </row>
    <row r="3306" spans="1:2" s="213" customFormat="1">
      <c r="A3306" s="257"/>
      <c r="B3306" s="239"/>
    </row>
    <row r="3307" spans="1:2" s="213" customFormat="1">
      <c r="A3307" s="257"/>
      <c r="B3307" s="239"/>
    </row>
    <row r="3308" spans="1:2" s="213" customFormat="1">
      <c r="A3308" s="257"/>
      <c r="B3308" s="239"/>
    </row>
    <row r="3309" spans="1:2" s="213" customFormat="1">
      <c r="A3309" s="257"/>
      <c r="B3309" s="239"/>
    </row>
    <row r="3310" spans="1:2" s="213" customFormat="1">
      <c r="A3310" s="257"/>
      <c r="B3310" s="239"/>
    </row>
    <row r="3311" spans="1:2" s="213" customFormat="1">
      <c r="A3311" s="257"/>
      <c r="B3311" s="239"/>
    </row>
    <row r="3312" spans="1:2" s="213" customFormat="1">
      <c r="A3312" s="257"/>
      <c r="B3312" s="239"/>
    </row>
    <row r="3313" spans="1:2" s="213" customFormat="1">
      <c r="A3313" s="257"/>
      <c r="B3313" s="239"/>
    </row>
    <row r="3314" spans="1:2" s="213" customFormat="1">
      <c r="A3314" s="257"/>
      <c r="B3314" s="239"/>
    </row>
    <row r="3315" spans="1:2" s="213" customFormat="1">
      <c r="A3315" s="257"/>
      <c r="B3315" s="239"/>
    </row>
    <row r="3316" spans="1:2" s="213" customFormat="1">
      <c r="A3316" s="257"/>
      <c r="B3316" s="239"/>
    </row>
    <row r="3317" spans="1:2" s="213" customFormat="1">
      <c r="A3317" s="257"/>
      <c r="B3317" s="239"/>
    </row>
    <row r="3318" spans="1:2" s="213" customFormat="1">
      <c r="A3318" s="257"/>
      <c r="B3318" s="239"/>
    </row>
    <row r="3319" spans="1:2" s="213" customFormat="1" ht="12.75" customHeight="1">
      <c r="A3319" s="257"/>
      <c r="B3319" s="239"/>
    </row>
    <row r="3320" spans="1:2" s="213" customFormat="1" ht="12.75" customHeight="1">
      <c r="A3320" s="257"/>
      <c r="B3320" s="239"/>
    </row>
    <row r="3321" spans="1:2" s="213" customFormat="1" ht="12.75" customHeight="1">
      <c r="A3321" s="257"/>
      <c r="B3321" s="239"/>
    </row>
    <row r="3322" spans="1:2" s="213" customFormat="1" ht="12.75" customHeight="1">
      <c r="A3322" s="257"/>
      <c r="B3322" s="239"/>
    </row>
    <row r="3323" spans="1:2" s="213" customFormat="1" ht="12.75" customHeight="1">
      <c r="A3323" s="257"/>
      <c r="B3323" s="239"/>
    </row>
    <row r="3324" spans="1:2" s="213" customFormat="1" ht="12.75" customHeight="1">
      <c r="A3324" s="257"/>
      <c r="B3324" s="239"/>
    </row>
    <row r="3325" spans="1:2" s="213" customFormat="1" ht="12.75" customHeight="1">
      <c r="A3325" s="257"/>
      <c r="B3325" s="239"/>
    </row>
    <row r="3326" spans="1:2" s="213" customFormat="1" ht="12.75" customHeight="1">
      <c r="A3326" s="257"/>
      <c r="B3326" s="239"/>
    </row>
    <row r="3327" spans="1:2" s="213" customFormat="1">
      <c r="A3327" s="257"/>
      <c r="B3327" s="239"/>
    </row>
    <row r="3328" spans="1:2" s="213" customFormat="1">
      <c r="A3328" s="257"/>
      <c r="B3328" s="239"/>
    </row>
    <row r="3329" spans="1:2" s="213" customFormat="1">
      <c r="A3329" s="257"/>
      <c r="B3329" s="239"/>
    </row>
    <row r="3330" spans="1:2" s="213" customFormat="1">
      <c r="A3330" s="257"/>
      <c r="B3330" s="239"/>
    </row>
    <row r="3331" spans="1:2" s="213" customFormat="1">
      <c r="A3331" s="257"/>
      <c r="B3331" s="239"/>
    </row>
    <row r="3332" spans="1:2" s="213" customFormat="1">
      <c r="A3332" s="257"/>
      <c r="B3332" s="239"/>
    </row>
    <row r="3333" spans="1:2" s="213" customFormat="1">
      <c r="A3333" s="257"/>
      <c r="B3333" s="239"/>
    </row>
    <row r="3334" spans="1:2" s="213" customFormat="1">
      <c r="A3334" s="257"/>
      <c r="B3334" s="239"/>
    </row>
    <row r="3335" spans="1:2" s="213" customFormat="1">
      <c r="A3335" s="257"/>
      <c r="B3335" s="239"/>
    </row>
    <row r="3336" spans="1:2" s="213" customFormat="1">
      <c r="A3336" s="257"/>
      <c r="B3336" s="239"/>
    </row>
    <row r="3337" spans="1:2" s="213" customFormat="1">
      <c r="A3337" s="257"/>
      <c r="B3337" s="239"/>
    </row>
    <row r="3338" spans="1:2" s="213" customFormat="1">
      <c r="A3338" s="257"/>
      <c r="B3338" s="239"/>
    </row>
    <row r="3339" spans="1:2" s="213" customFormat="1">
      <c r="A3339" s="257"/>
      <c r="B3339" s="239"/>
    </row>
    <row r="3340" spans="1:2" s="213" customFormat="1">
      <c r="A3340" s="257"/>
      <c r="B3340" s="239"/>
    </row>
    <row r="3341" spans="1:2" s="213" customFormat="1">
      <c r="A3341" s="257"/>
      <c r="B3341" s="239"/>
    </row>
    <row r="3342" spans="1:2" s="213" customFormat="1">
      <c r="A3342" s="257"/>
      <c r="B3342" s="239"/>
    </row>
    <row r="3343" spans="1:2" s="213" customFormat="1">
      <c r="A3343" s="257"/>
      <c r="B3343" s="239"/>
    </row>
    <row r="3344" spans="1:2" s="213" customFormat="1">
      <c r="A3344" s="257"/>
      <c r="B3344" s="239"/>
    </row>
    <row r="3345" spans="1:2" s="213" customFormat="1">
      <c r="A3345" s="257"/>
      <c r="B3345" s="239"/>
    </row>
    <row r="3346" spans="1:2" s="213" customFormat="1">
      <c r="A3346" s="257"/>
      <c r="B3346" s="239"/>
    </row>
    <row r="3347" spans="1:2" s="213" customFormat="1">
      <c r="A3347" s="257"/>
      <c r="B3347" s="239"/>
    </row>
    <row r="3348" spans="1:2" s="213" customFormat="1">
      <c r="A3348" s="257"/>
      <c r="B3348" s="239"/>
    </row>
    <row r="3349" spans="1:2" s="213" customFormat="1">
      <c r="A3349" s="257"/>
      <c r="B3349" s="239"/>
    </row>
    <row r="3350" spans="1:2" s="213" customFormat="1">
      <c r="A3350" s="257"/>
      <c r="B3350" s="239"/>
    </row>
    <row r="3351" spans="1:2" s="213" customFormat="1">
      <c r="A3351" s="257"/>
      <c r="B3351" s="239"/>
    </row>
    <row r="3352" spans="1:2" s="213" customFormat="1">
      <c r="A3352" s="257"/>
      <c r="B3352" s="239"/>
    </row>
    <row r="3353" spans="1:2" s="213" customFormat="1">
      <c r="A3353" s="257"/>
      <c r="B3353" s="239"/>
    </row>
    <row r="3354" spans="1:2" s="213" customFormat="1">
      <c r="A3354" s="257"/>
      <c r="B3354" s="239"/>
    </row>
    <row r="3355" spans="1:2" s="213" customFormat="1">
      <c r="A3355" s="257"/>
      <c r="B3355" s="239"/>
    </row>
    <row r="3356" spans="1:2" s="213" customFormat="1">
      <c r="A3356" s="257"/>
      <c r="B3356" s="239"/>
    </row>
    <row r="3357" spans="1:2" s="213" customFormat="1">
      <c r="A3357" s="257"/>
      <c r="B3357" s="239"/>
    </row>
    <row r="3358" spans="1:2" s="213" customFormat="1">
      <c r="A3358" s="257"/>
      <c r="B3358" s="239"/>
    </row>
    <row r="3359" spans="1:2" s="213" customFormat="1">
      <c r="A3359" s="257"/>
      <c r="B3359" s="239"/>
    </row>
    <row r="3360" spans="1:2" s="213" customFormat="1">
      <c r="A3360" s="257"/>
      <c r="B3360" s="239"/>
    </row>
    <row r="3361" spans="1:2" s="213" customFormat="1">
      <c r="A3361" s="257"/>
      <c r="B3361" s="239"/>
    </row>
    <row r="3362" spans="1:2" s="213" customFormat="1">
      <c r="A3362" s="257"/>
      <c r="B3362" s="239"/>
    </row>
    <row r="3363" spans="1:2" s="213" customFormat="1">
      <c r="A3363" s="257"/>
      <c r="B3363" s="239"/>
    </row>
    <row r="3364" spans="1:2" s="213" customFormat="1">
      <c r="A3364" s="257"/>
      <c r="B3364" s="239"/>
    </row>
    <row r="3365" spans="1:2" s="213" customFormat="1">
      <c r="A3365" s="257"/>
      <c r="B3365" s="239"/>
    </row>
    <row r="3366" spans="1:2" s="213" customFormat="1">
      <c r="A3366" s="257"/>
      <c r="B3366" s="239"/>
    </row>
    <row r="3367" spans="1:2" s="213" customFormat="1">
      <c r="A3367" s="257"/>
      <c r="B3367" s="239"/>
    </row>
    <row r="3368" spans="1:2" s="213" customFormat="1">
      <c r="A3368" s="257"/>
      <c r="B3368" s="239"/>
    </row>
    <row r="3369" spans="1:2" s="213" customFormat="1">
      <c r="A3369" s="257"/>
      <c r="B3369" s="239"/>
    </row>
    <row r="3370" spans="1:2" s="213" customFormat="1">
      <c r="A3370" s="257"/>
      <c r="B3370" s="239"/>
    </row>
    <row r="3371" spans="1:2" s="213" customFormat="1">
      <c r="A3371" s="257"/>
      <c r="B3371" s="239"/>
    </row>
    <row r="3372" spans="1:2" s="213" customFormat="1">
      <c r="A3372" s="257"/>
      <c r="B3372" s="239"/>
    </row>
    <row r="3373" spans="1:2" s="213" customFormat="1">
      <c r="A3373" s="257"/>
      <c r="B3373" s="239"/>
    </row>
    <row r="3374" spans="1:2" s="213" customFormat="1" ht="12.75" customHeight="1">
      <c r="A3374" s="257"/>
      <c r="B3374" s="239"/>
    </row>
    <row r="3375" spans="1:2" s="213" customFormat="1" ht="12.75" customHeight="1">
      <c r="A3375" s="257"/>
      <c r="B3375" s="239"/>
    </row>
    <row r="3376" spans="1:2" s="213" customFormat="1" ht="12.75" customHeight="1">
      <c r="A3376" s="257"/>
      <c r="B3376" s="239"/>
    </row>
    <row r="3377" spans="1:2" s="213" customFormat="1" ht="12.75" customHeight="1">
      <c r="A3377" s="257"/>
      <c r="B3377" s="239"/>
    </row>
    <row r="3378" spans="1:2" s="213" customFormat="1" ht="12.75" customHeight="1">
      <c r="A3378" s="257"/>
      <c r="B3378" s="239"/>
    </row>
    <row r="3379" spans="1:2" s="213" customFormat="1" ht="12.75" customHeight="1">
      <c r="A3379" s="257"/>
      <c r="B3379" s="239"/>
    </row>
    <row r="3380" spans="1:2" s="213" customFormat="1" ht="12.75" customHeight="1">
      <c r="A3380" s="257"/>
      <c r="B3380" s="239"/>
    </row>
    <row r="3381" spans="1:2" s="213" customFormat="1" ht="12.75" customHeight="1">
      <c r="A3381" s="257"/>
      <c r="B3381" s="239"/>
    </row>
    <row r="3382" spans="1:2" s="213" customFormat="1" ht="12.75" customHeight="1">
      <c r="A3382" s="257"/>
      <c r="B3382" s="239"/>
    </row>
    <row r="3383" spans="1:2" s="213" customFormat="1">
      <c r="A3383" s="257"/>
      <c r="B3383" s="239"/>
    </row>
    <row r="3384" spans="1:2" s="213" customFormat="1">
      <c r="A3384" s="257"/>
      <c r="B3384" s="239"/>
    </row>
    <row r="3385" spans="1:2" s="213" customFormat="1">
      <c r="A3385" s="257"/>
      <c r="B3385" s="239"/>
    </row>
    <row r="3386" spans="1:2" s="213" customFormat="1">
      <c r="A3386" s="257"/>
      <c r="B3386" s="239"/>
    </row>
    <row r="3387" spans="1:2" s="213" customFormat="1">
      <c r="A3387" s="257"/>
      <c r="B3387" s="239"/>
    </row>
    <row r="3388" spans="1:2" s="213" customFormat="1">
      <c r="A3388" s="257"/>
      <c r="B3388" s="239"/>
    </row>
    <row r="3389" spans="1:2" s="213" customFormat="1">
      <c r="A3389" s="257"/>
      <c r="B3389" s="239"/>
    </row>
    <row r="3390" spans="1:2" s="213" customFormat="1">
      <c r="A3390" s="257"/>
      <c r="B3390" s="239"/>
    </row>
    <row r="3391" spans="1:2" s="213" customFormat="1">
      <c r="A3391" s="257"/>
      <c r="B3391" s="239"/>
    </row>
    <row r="3392" spans="1:2" s="213" customFormat="1">
      <c r="A3392" s="257"/>
      <c r="B3392" s="239"/>
    </row>
    <row r="3393" spans="1:2" s="213" customFormat="1">
      <c r="A3393" s="257"/>
      <c r="B3393" s="239"/>
    </row>
    <row r="3394" spans="1:2" s="213" customFormat="1">
      <c r="A3394" s="257"/>
      <c r="B3394" s="239"/>
    </row>
    <row r="3395" spans="1:2" s="213" customFormat="1">
      <c r="A3395" s="257"/>
      <c r="B3395" s="239"/>
    </row>
    <row r="3396" spans="1:2" s="213" customFormat="1">
      <c r="A3396" s="257"/>
      <c r="B3396" s="239"/>
    </row>
    <row r="3397" spans="1:2" s="213" customFormat="1">
      <c r="A3397" s="257"/>
      <c r="B3397" s="239"/>
    </row>
    <row r="3398" spans="1:2" s="213" customFormat="1">
      <c r="A3398" s="257"/>
      <c r="B3398" s="239"/>
    </row>
    <row r="3399" spans="1:2" s="213" customFormat="1">
      <c r="A3399" s="257"/>
      <c r="B3399" s="239"/>
    </row>
    <row r="3400" spans="1:2" s="213" customFormat="1">
      <c r="A3400" s="257"/>
      <c r="B3400" s="239"/>
    </row>
    <row r="3401" spans="1:2" s="213" customFormat="1">
      <c r="A3401" s="257"/>
      <c r="B3401" s="239"/>
    </row>
    <row r="3402" spans="1:2" s="213" customFormat="1">
      <c r="A3402" s="257"/>
      <c r="B3402" s="239"/>
    </row>
    <row r="3403" spans="1:2" s="213" customFormat="1">
      <c r="A3403" s="257"/>
      <c r="B3403" s="239"/>
    </row>
    <row r="3404" spans="1:2" s="213" customFormat="1">
      <c r="A3404" s="257"/>
      <c r="B3404" s="239"/>
    </row>
    <row r="3405" spans="1:2" s="213" customFormat="1">
      <c r="A3405" s="257"/>
      <c r="B3405" s="239"/>
    </row>
    <row r="3406" spans="1:2" s="213" customFormat="1">
      <c r="A3406" s="257"/>
      <c r="B3406" s="239"/>
    </row>
    <row r="3407" spans="1:2" s="213" customFormat="1">
      <c r="A3407" s="257"/>
      <c r="B3407" s="239"/>
    </row>
    <row r="3408" spans="1:2" s="213" customFormat="1">
      <c r="A3408" s="257"/>
      <c r="B3408" s="239"/>
    </row>
    <row r="3409" spans="1:2" s="213" customFormat="1">
      <c r="A3409" s="257"/>
      <c r="B3409" s="239"/>
    </row>
    <row r="3410" spans="1:2" s="213" customFormat="1">
      <c r="A3410" s="257"/>
      <c r="B3410" s="239"/>
    </row>
    <row r="3411" spans="1:2" s="213" customFormat="1">
      <c r="A3411" s="257"/>
      <c r="B3411" s="239"/>
    </row>
    <row r="3412" spans="1:2" s="213" customFormat="1">
      <c r="A3412" s="257"/>
      <c r="B3412" s="239"/>
    </row>
    <row r="3413" spans="1:2" s="213" customFormat="1">
      <c r="A3413" s="257"/>
      <c r="B3413" s="239"/>
    </row>
    <row r="3414" spans="1:2" s="213" customFormat="1">
      <c r="A3414" s="257"/>
      <c r="B3414" s="239"/>
    </row>
    <row r="3415" spans="1:2" s="213" customFormat="1">
      <c r="A3415" s="257"/>
      <c r="B3415" s="239"/>
    </row>
    <row r="3416" spans="1:2" s="213" customFormat="1">
      <c r="A3416" s="257"/>
      <c r="B3416" s="239"/>
    </row>
    <row r="3417" spans="1:2" s="213" customFormat="1">
      <c r="A3417" s="257"/>
      <c r="B3417" s="239"/>
    </row>
    <row r="3418" spans="1:2" s="213" customFormat="1">
      <c r="A3418" s="257"/>
      <c r="B3418" s="239"/>
    </row>
    <row r="3419" spans="1:2" s="213" customFormat="1">
      <c r="A3419" s="257"/>
      <c r="B3419" s="239"/>
    </row>
    <row r="3420" spans="1:2" s="213" customFormat="1">
      <c r="A3420" s="257"/>
      <c r="B3420" s="239"/>
    </row>
    <row r="3421" spans="1:2" s="213" customFormat="1">
      <c r="A3421" s="257"/>
      <c r="B3421" s="239"/>
    </row>
    <row r="3422" spans="1:2" s="213" customFormat="1">
      <c r="A3422" s="257"/>
      <c r="B3422" s="239"/>
    </row>
    <row r="3423" spans="1:2" s="213" customFormat="1">
      <c r="A3423" s="257"/>
      <c r="B3423" s="239"/>
    </row>
    <row r="3424" spans="1:2" s="213" customFormat="1">
      <c r="A3424" s="257"/>
      <c r="B3424" s="239"/>
    </row>
    <row r="3425" spans="1:2" s="213" customFormat="1">
      <c r="A3425" s="257"/>
      <c r="B3425" s="239"/>
    </row>
    <row r="3426" spans="1:2" s="213" customFormat="1">
      <c r="A3426" s="257"/>
      <c r="B3426" s="239"/>
    </row>
    <row r="3427" spans="1:2" s="213" customFormat="1">
      <c r="A3427" s="257"/>
      <c r="B3427" s="239"/>
    </row>
    <row r="3428" spans="1:2" s="213" customFormat="1">
      <c r="A3428" s="257"/>
      <c r="B3428" s="239"/>
    </row>
    <row r="3429" spans="1:2" s="213" customFormat="1" ht="12.75" customHeight="1">
      <c r="A3429" s="257"/>
      <c r="B3429" s="239"/>
    </row>
    <row r="3430" spans="1:2" s="213" customFormat="1" ht="12.75" customHeight="1">
      <c r="A3430" s="257"/>
      <c r="B3430" s="239"/>
    </row>
    <row r="3431" spans="1:2" s="213" customFormat="1" ht="12.75" customHeight="1">
      <c r="A3431" s="257"/>
      <c r="B3431" s="239"/>
    </row>
    <row r="3432" spans="1:2" s="213" customFormat="1" ht="12.75" customHeight="1">
      <c r="A3432" s="257"/>
      <c r="B3432" s="239"/>
    </row>
    <row r="3433" spans="1:2" s="213" customFormat="1" ht="12.75" customHeight="1">
      <c r="A3433" s="257"/>
      <c r="B3433" s="239"/>
    </row>
    <row r="3434" spans="1:2" s="213" customFormat="1" ht="12.75" customHeight="1">
      <c r="A3434" s="257"/>
      <c r="B3434" s="239"/>
    </row>
    <row r="3435" spans="1:2" s="213" customFormat="1" ht="12.75" customHeight="1">
      <c r="A3435" s="257"/>
      <c r="B3435" s="239"/>
    </row>
    <row r="3436" spans="1:2" s="213" customFormat="1" ht="12.75" customHeight="1">
      <c r="A3436" s="257"/>
      <c r="B3436" s="239"/>
    </row>
    <row r="3437" spans="1:2" s="213" customFormat="1">
      <c r="A3437" s="257"/>
      <c r="B3437" s="239"/>
    </row>
    <row r="3438" spans="1:2" s="213" customFormat="1">
      <c r="A3438" s="257"/>
      <c r="B3438" s="239"/>
    </row>
    <row r="3439" spans="1:2" s="213" customFormat="1">
      <c r="A3439" s="257"/>
      <c r="B3439" s="239"/>
    </row>
    <row r="3440" spans="1:2" s="213" customFormat="1">
      <c r="A3440" s="257"/>
      <c r="B3440" s="239"/>
    </row>
    <row r="3441" spans="1:2" s="213" customFormat="1">
      <c r="A3441" s="257"/>
      <c r="B3441" s="239"/>
    </row>
    <row r="3442" spans="1:2" s="213" customFormat="1">
      <c r="A3442" s="257"/>
      <c r="B3442" s="239"/>
    </row>
    <row r="3443" spans="1:2" s="213" customFormat="1">
      <c r="A3443" s="257"/>
      <c r="B3443" s="239"/>
    </row>
    <row r="3444" spans="1:2" s="213" customFormat="1">
      <c r="A3444" s="257"/>
      <c r="B3444" s="239"/>
    </row>
    <row r="3445" spans="1:2" s="213" customFormat="1">
      <c r="A3445" s="257"/>
      <c r="B3445" s="239"/>
    </row>
    <row r="3446" spans="1:2" s="213" customFormat="1">
      <c r="A3446" s="257"/>
      <c r="B3446" s="239"/>
    </row>
    <row r="3447" spans="1:2" s="213" customFormat="1">
      <c r="A3447" s="257"/>
      <c r="B3447" s="239"/>
    </row>
    <row r="3448" spans="1:2" s="213" customFormat="1">
      <c r="A3448" s="257"/>
      <c r="B3448" s="239"/>
    </row>
    <row r="3449" spans="1:2" s="213" customFormat="1">
      <c r="A3449" s="257"/>
      <c r="B3449" s="239"/>
    </row>
    <row r="3450" spans="1:2" s="213" customFormat="1">
      <c r="A3450" s="257"/>
      <c r="B3450" s="239"/>
    </row>
    <row r="3451" spans="1:2" s="213" customFormat="1">
      <c r="A3451" s="257"/>
      <c r="B3451" s="239"/>
    </row>
    <row r="3452" spans="1:2" s="213" customFormat="1">
      <c r="A3452" s="257"/>
      <c r="B3452" s="239"/>
    </row>
    <row r="3453" spans="1:2" s="213" customFormat="1">
      <c r="A3453" s="257"/>
      <c r="B3453" s="239"/>
    </row>
    <row r="3454" spans="1:2" s="213" customFormat="1">
      <c r="A3454" s="257"/>
      <c r="B3454" s="239"/>
    </row>
    <row r="3455" spans="1:2" s="213" customFormat="1">
      <c r="A3455" s="257"/>
      <c r="B3455" s="239"/>
    </row>
    <row r="3456" spans="1:2" s="213" customFormat="1">
      <c r="A3456" s="257"/>
      <c r="B3456" s="239"/>
    </row>
    <row r="3457" spans="1:2" s="213" customFormat="1">
      <c r="A3457" s="257"/>
      <c r="B3457" s="239"/>
    </row>
    <row r="3458" spans="1:2" s="213" customFormat="1">
      <c r="A3458" s="257"/>
      <c r="B3458" s="239"/>
    </row>
    <row r="3459" spans="1:2" s="213" customFormat="1">
      <c r="A3459" s="257"/>
      <c r="B3459" s="239"/>
    </row>
    <row r="3460" spans="1:2" s="213" customFormat="1">
      <c r="A3460" s="257"/>
      <c r="B3460" s="239"/>
    </row>
    <row r="3461" spans="1:2" s="213" customFormat="1">
      <c r="A3461" s="257"/>
      <c r="B3461" s="239"/>
    </row>
    <row r="3462" spans="1:2" s="213" customFormat="1">
      <c r="A3462" s="257"/>
      <c r="B3462" s="239"/>
    </row>
    <row r="3463" spans="1:2" s="213" customFormat="1">
      <c r="A3463" s="257"/>
      <c r="B3463" s="239"/>
    </row>
    <row r="3464" spans="1:2" s="213" customFormat="1">
      <c r="A3464" s="257"/>
      <c r="B3464" s="239"/>
    </row>
    <row r="3465" spans="1:2" s="213" customFormat="1">
      <c r="A3465" s="257"/>
      <c r="B3465" s="239"/>
    </row>
    <row r="3466" spans="1:2" s="213" customFormat="1">
      <c r="A3466" s="257"/>
      <c r="B3466" s="239"/>
    </row>
    <row r="3467" spans="1:2" s="213" customFormat="1">
      <c r="A3467" s="257"/>
      <c r="B3467" s="239"/>
    </row>
    <row r="3468" spans="1:2" s="213" customFormat="1">
      <c r="A3468" s="257"/>
      <c r="B3468" s="239"/>
    </row>
    <row r="3469" spans="1:2" s="213" customFormat="1">
      <c r="A3469" s="257"/>
      <c r="B3469" s="239"/>
    </row>
    <row r="3470" spans="1:2" s="213" customFormat="1">
      <c r="A3470" s="257"/>
      <c r="B3470" s="239"/>
    </row>
    <row r="3471" spans="1:2" s="213" customFormat="1">
      <c r="A3471" s="257"/>
      <c r="B3471" s="239"/>
    </row>
    <row r="3472" spans="1:2" s="213" customFormat="1">
      <c r="A3472" s="257"/>
      <c r="B3472" s="239"/>
    </row>
    <row r="3473" spans="1:2" s="213" customFormat="1">
      <c r="A3473" s="257"/>
      <c r="B3473" s="239"/>
    </row>
    <row r="3474" spans="1:2" s="213" customFormat="1">
      <c r="A3474" s="257"/>
      <c r="B3474" s="239"/>
    </row>
    <row r="3475" spans="1:2" s="213" customFormat="1">
      <c r="A3475" s="257"/>
      <c r="B3475" s="239"/>
    </row>
    <row r="3476" spans="1:2" s="213" customFormat="1">
      <c r="A3476" s="257"/>
      <c r="B3476" s="239"/>
    </row>
    <row r="3477" spans="1:2" s="213" customFormat="1">
      <c r="A3477" s="257"/>
      <c r="B3477" s="239"/>
    </row>
    <row r="3478" spans="1:2" s="213" customFormat="1">
      <c r="A3478" s="257"/>
      <c r="B3478" s="239"/>
    </row>
    <row r="3479" spans="1:2" s="213" customFormat="1">
      <c r="A3479" s="257"/>
      <c r="B3479" s="239"/>
    </row>
    <row r="3480" spans="1:2" s="213" customFormat="1">
      <c r="A3480" s="257"/>
      <c r="B3480" s="239"/>
    </row>
    <row r="3481" spans="1:2" s="213" customFormat="1">
      <c r="A3481" s="257"/>
      <c r="B3481" s="239"/>
    </row>
    <row r="3482" spans="1:2" s="213" customFormat="1">
      <c r="A3482" s="257"/>
      <c r="B3482" s="239"/>
    </row>
    <row r="3483" spans="1:2" s="213" customFormat="1">
      <c r="A3483" s="257"/>
      <c r="B3483" s="239"/>
    </row>
    <row r="3484" spans="1:2" s="213" customFormat="1" ht="12.75" customHeight="1">
      <c r="A3484" s="257"/>
      <c r="B3484" s="239"/>
    </row>
    <row r="3485" spans="1:2" s="213" customFormat="1" ht="12.75" customHeight="1">
      <c r="A3485" s="257"/>
      <c r="B3485" s="239"/>
    </row>
    <row r="3486" spans="1:2" s="213" customFormat="1" ht="12.75" customHeight="1">
      <c r="A3486" s="257"/>
      <c r="B3486" s="239"/>
    </row>
    <row r="3487" spans="1:2" s="213" customFormat="1" ht="12.75" customHeight="1">
      <c r="A3487" s="257"/>
      <c r="B3487" s="239"/>
    </row>
    <row r="3488" spans="1:2" s="213" customFormat="1" ht="12.75" customHeight="1">
      <c r="A3488" s="257"/>
      <c r="B3488" s="239"/>
    </row>
    <row r="3489" spans="1:2" s="213" customFormat="1" ht="12.75" customHeight="1">
      <c r="A3489" s="257"/>
      <c r="B3489" s="239"/>
    </row>
    <row r="3490" spans="1:2" s="213" customFormat="1" ht="12.75" customHeight="1">
      <c r="A3490" s="257"/>
      <c r="B3490" s="239"/>
    </row>
    <row r="3491" spans="1:2" s="213" customFormat="1" ht="12.75" customHeight="1">
      <c r="A3491" s="257"/>
      <c r="B3491" s="239"/>
    </row>
    <row r="3492" spans="1:2" s="213" customFormat="1" ht="12.75" customHeight="1">
      <c r="A3492" s="257"/>
      <c r="B3492" s="239"/>
    </row>
    <row r="3493" spans="1:2" s="213" customFormat="1">
      <c r="A3493" s="257"/>
      <c r="B3493" s="239"/>
    </row>
    <row r="3494" spans="1:2" s="213" customFormat="1">
      <c r="A3494" s="257"/>
      <c r="B3494" s="239"/>
    </row>
    <row r="3495" spans="1:2" s="213" customFormat="1">
      <c r="A3495" s="257"/>
      <c r="B3495" s="239"/>
    </row>
    <row r="3496" spans="1:2" s="213" customFormat="1">
      <c r="A3496" s="257"/>
      <c r="B3496" s="239"/>
    </row>
    <row r="3497" spans="1:2" s="213" customFormat="1">
      <c r="A3497" s="257"/>
      <c r="B3497" s="239"/>
    </row>
    <row r="3498" spans="1:2" s="213" customFormat="1">
      <c r="A3498" s="257"/>
      <c r="B3498" s="239"/>
    </row>
    <row r="3499" spans="1:2" s="213" customFormat="1">
      <c r="A3499" s="257"/>
      <c r="B3499" s="239"/>
    </row>
    <row r="3500" spans="1:2" s="213" customFormat="1">
      <c r="A3500" s="257"/>
      <c r="B3500" s="239"/>
    </row>
    <row r="3501" spans="1:2" s="213" customFormat="1">
      <c r="A3501" s="257"/>
      <c r="B3501" s="239"/>
    </row>
    <row r="3502" spans="1:2" s="213" customFormat="1">
      <c r="A3502" s="257"/>
      <c r="B3502" s="239"/>
    </row>
    <row r="3503" spans="1:2" s="213" customFormat="1">
      <c r="A3503" s="257"/>
      <c r="B3503" s="239"/>
    </row>
    <row r="3504" spans="1:2" s="213" customFormat="1">
      <c r="A3504" s="257"/>
      <c r="B3504" s="239"/>
    </row>
    <row r="3505" spans="1:2" s="213" customFormat="1">
      <c r="A3505" s="257"/>
      <c r="B3505" s="239"/>
    </row>
    <row r="3506" spans="1:2" s="213" customFormat="1">
      <c r="A3506" s="257"/>
      <c r="B3506" s="239"/>
    </row>
    <row r="3507" spans="1:2" s="213" customFormat="1">
      <c r="A3507" s="257"/>
      <c r="B3507" s="239"/>
    </row>
    <row r="3508" spans="1:2" s="213" customFormat="1">
      <c r="A3508" s="257"/>
      <c r="B3508" s="239"/>
    </row>
    <row r="3509" spans="1:2" s="213" customFormat="1">
      <c r="A3509" s="257"/>
      <c r="B3509" s="239"/>
    </row>
    <row r="3510" spans="1:2" s="213" customFormat="1">
      <c r="A3510" s="257"/>
      <c r="B3510" s="239"/>
    </row>
    <row r="3511" spans="1:2" s="213" customFormat="1">
      <c r="A3511" s="257"/>
      <c r="B3511" s="239"/>
    </row>
    <row r="3512" spans="1:2" s="213" customFormat="1">
      <c r="A3512" s="257"/>
      <c r="B3512" s="239"/>
    </row>
    <row r="3513" spans="1:2" s="213" customFormat="1">
      <c r="A3513" s="257"/>
      <c r="B3513" s="239"/>
    </row>
    <row r="3514" spans="1:2" s="213" customFormat="1">
      <c r="A3514" s="257"/>
      <c r="B3514" s="239"/>
    </row>
    <row r="3515" spans="1:2" s="213" customFormat="1">
      <c r="A3515" s="257"/>
      <c r="B3515" s="239"/>
    </row>
    <row r="3516" spans="1:2" s="213" customFormat="1">
      <c r="A3516" s="257"/>
      <c r="B3516" s="239"/>
    </row>
    <row r="3517" spans="1:2" s="213" customFormat="1">
      <c r="A3517" s="257"/>
      <c r="B3517" s="239"/>
    </row>
    <row r="3518" spans="1:2" s="213" customFormat="1">
      <c r="A3518" s="257"/>
      <c r="B3518" s="239"/>
    </row>
    <row r="3519" spans="1:2" s="213" customFormat="1">
      <c r="A3519" s="257"/>
      <c r="B3519" s="239"/>
    </row>
    <row r="3520" spans="1:2" s="213" customFormat="1">
      <c r="A3520" s="257"/>
      <c r="B3520" s="239"/>
    </row>
    <row r="3521" spans="1:2" s="213" customFormat="1">
      <c r="A3521" s="257"/>
      <c r="B3521" s="239"/>
    </row>
    <row r="3522" spans="1:2" s="213" customFormat="1">
      <c r="A3522" s="257"/>
      <c r="B3522" s="239"/>
    </row>
    <row r="3523" spans="1:2" s="213" customFormat="1">
      <c r="A3523" s="257"/>
      <c r="B3523" s="239"/>
    </row>
    <row r="3524" spans="1:2" s="213" customFormat="1">
      <c r="A3524" s="257"/>
      <c r="B3524" s="239"/>
    </row>
    <row r="3525" spans="1:2" s="213" customFormat="1">
      <c r="A3525" s="257"/>
      <c r="B3525" s="239"/>
    </row>
    <row r="3526" spans="1:2" s="213" customFormat="1">
      <c r="A3526" s="257"/>
      <c r="B3526" s="239"/>
    </row>
    <row r="3527" spans="1:2" s="213" customFormat="1">
      <c r="A3527" s="257"/>
      <c r="B3527" s="239"/>
    </row>
    <row r="3528" spans="1:2" s="213" customFormat="1">
      <c r="A3528" s="257"/>
      <c r="B3528" s="239"/>
    </row>
    <row r="3529" spans="1:2" s="213" customFormat="1">
      <c r="A3529" s="257"/>
      <c r="B3529" s="239"/>
    </row>
    <row r="3530" spans="1:2" s="213" customFormat="1">
      <c r="A3530" s="257"/>
      <c r="B3530" s="239"/>
    </row>
    <row r="3531" spans="1:2" s="213" customFormat="1">
      <c r="A3531" s="257"/>
      <c r="B3531" s="239"/>
    </row>
    <row r="3532" spans="1:2" s="213" customFormat="1">
      <c r="A3532" s="257"/>
      <c r="B3532" s="239"/>
    </row>
    <row r="3533" spans="1:2" s="213" customFormat="1">
      <c r="A3533" s="257"/>
      <c r="B3533" s="239"/>
    </row>
    <row r="3534" spans="1:2" s="213" customFormat="1">
      <c r="A3534" s="257"/>
      <c r="B3534" s="239"/>
    </row>
    <row r="3535" spans="1:2" s="213" customFormat="1">
      <c r="A3535" s="257"/>
      <c r="B3535" s="239"/>
    </row>
    <row r="3536" spans="1:2" s="213" customFormat="1">
      <c r="A3536" s="257"/>
      <c r="B3536" s="239"/>
    </row>
    <row r="3537" spans="1:2" s="213" customFormat="1">
      <c r="A3537" s="257"/>
      <c r="B3537" s="239"/>
    </row>
    <row r="3538" spans="1:2" s="213" customFormat="1">
      <c r="A3538" s="257"/>
      <c r="B3538" s="239"/>
    </row>
    <row r="3539" spans="1:2" s="213" customFormat="1" ht="12.75" customHeight="1">
      <c r="A3539" s="257"/>
      <c r="B3539" s="239"/>
    </row>
    <row r="3540" spans="1:2" s="213" customFormat="1" ht="12.75" customHeight="1">
      <c r="A3540" s="257"/>
      <c r="B3540" s="239"/>
    </row>
    <row r="3541" spans="1:2" s="213" customFormat="1" ht="12.75" customHeight="1">
      <c r="A3541" s="257"/>
      <c r="B3541" s="239"/>
    </row>
    <row r="3542" spans="1:2" s="213" customFormat="1" ht="12.75" customHeight="1">
      <c r="A3542" s="257"/>
      <c r="B3542" s="239"/>
    </row>
    <row r="3543" spans="1:2" s="213" customFormat="1" ht="12.75" customHeight="1">
      <c r="A3543" s="257"/>
      <c r="B3543" s="239"/>
    </row>
    <row r="3544" spans="1:2" s="213" customFormat="1" ht="12.75" customHeight="1">
      <c r="A3544" s="257"/>
      <c r="B3544" s="239"/>
    </row>
    <row r="3545" spans="1:2" s="213" customFormat="1" ht="12.75" customHeight="1">
      <c r="A3545" s="257"/>
      <c r="B3545" s="239"/>
    </row>
    <row r="3546" spans="1:2" s="213" customFormat="1" ht="12.75" customHeight="1">
      <c r="A3546" s="257"/>
      <c r="B3546" s="239"/>
    </row>
    <row r="3547" spans="1:2" s="213" customFormat="1">
      <c r="A3547" s="257"/>
      <c r="B3547" s="239"/>
    </row>
    <row r="3548" spans="1:2" s="213" customFormat="1">
      <c r="A3548" s="257"/>
      <c r="B3548" s="239"/>
    </row>
    <row r="3549" spans="1:2" s="213" customFormat="1">
      <c r="A3549" s="257"/>
      <c r="B3549" s="239"/>
    </row>
    <row r="3550" spans="1:2" s="213" customFormat="1">
      <c r="A3550" s="257"/>
      <c r="B3550" s="239"/>
    </row>
    <row r="3551" spans="1:2" s="213" customFormat="1">
      <c r="A3551" s="257"/>
      <c r="B3551" s="239"/>
    </row>
    <row r="3552" spans="1:2" s="213" customFormat="1">
      <c r="A3552" s="257"/>
      <c r="B3552" s="239"/>
    </row>
    <row r="3553" spans="1:2" s="213" customFormat="1">
      <c r="A3553" s="257"/>
      <c r="B3553" s="239"/>
    </row>
    <row r="3554" spans="1:2" s="213" customFormat="1">
      <c r="A3554" s="257"/>
      <c r="B3554" s="239"/>
    </row>
    <row r="3555" spans="1:2" s="213" customFormat="1">
      <c r="A3555" s="257"/>
      <c r="B3555" s="239"/>
    </row>
    <row r="3556" spans="1:2" s="213" customFormat="1">
      <c r="A3556" s="257"/>
      <c r="B3556" s="239"/>
    </row>
    <row r="3557" spans="1:2" s="213" customFormat="1">
      <c r="A3557" s="257"/>
      <c r="B3557" s="239"/>
    </row>
    <row r="3558" spans="1:2" s="213" customFormat="1">
      <c r="A3558" s="257"/>
      <c r="B3558" s="239"/>
    </row>
    <row r="3559" spans="1:2" s="213" customFormat="1">
      <c r="A3559" s="257"/>
      <c r="B3559" s="239"/>
    </row>
    <row r="3560" spans="1:2" s="213" customFormat="1">
      <c r="A3560" s="257"/>
      <c r="B3560" s="239"/>
    </row>
    <row r="3561" spans="1:2" s="213" customFormat="1">
      <c r="A3561" s="257"/>
      <c r="B3561" s="239"/>
    </row>
    <row r="3562" spans="1:2" s="213" customFormat="1">
      <c r="A3562" s="257"/>
      <c r="B3562" s="239"/>
    </row>
    <row r="3563" spans="1:2" s="213" customFormat="1">
      <c r="A3563" s="257"/>
      <c r="B3563" s="239"/>
    </row>
    <row r="3564" spans="1:2" s="213" customFormat="1">
      <c r="A3564" s="257"/>
      <c r="B3564" s="239"/>
    </row>
    <row r="3565" spans="1:2" s="213" customFormat="1">
      <c r="A3565" s="257"/>
      <c r="B3565" s="239"/>
    </row>
    <row r="3566" spans="1:2" s="213" customFormat="1">
      <c r="A3566" s="257"/>
      <c r="B3566" s="239"/>
    </row>
    <row r="3567" spans="1:2" s="213" customFormat="1">
      <c r="A3567" s="257"/>
      <c r="B3567" s="239"/>
    </row>
    <row r="3568" spans="1:2" s="213" customFormat="1">
      <c r="A3568" s="257"/>
      <c r="B3568" s="239"/>
    </row>
    <row r="3569" spans="1:2" s="213" customFormat="1">
      <c r="A3569" s="257"/>
      <c r="B3569" s="239"/>
    </row>
    <row r="3570" spans="1:2" s="213" customFormat="1">
      <c r="A3570" s="257"/>
      <c r="B3570" s="239"/>
    </row>
    <row r="3571" spans="1:2" s="213" customFormat="1">
      <c r="A3571" s="257"/>
      <c r="B3571" s="239"/>
    </row>
    <row r="3572" spans="1:2" s="213" customFormat="1">
      <c r="A3572" s="257"/>
      <c r="B3572" s="239"/>
    </row>
    <row r="3573" spans="1:2" s="213" customFormat="1">
      <c r="A3573" s="257"/>
      <c r="B3573" s="239"/>
    </row>
    <row r="3574" spans="1:2" s="213" customFormat="1">
      <c r="A3574" s="257"/>
      <c r="B3574" s="239"/>
    </row>
    <row r="3575" spans="1:2" s="213" customFormat="1">
      <c r="A3575" s="257"/>
      <c r="B3575" s="239"/>
    </row>
    <row r="3576" spans="1:2" s="213" customFormat="1">
      <c r="A3576" s="257"/>
      <c r="B3576" s="239"/>
    </row>
    <row r="3577" spans="1:2" s="213" customFormat="1">
      <c r="A3577" s="257"/>
      <c r="B3577" s="239"/>
    </row>
    <row r="3578" spans="1:2" s="213" customFormat="1">
      <c r="A3578" s="257"/>
      <c r="B3578" s="239"/>
    </row>
    <row r="3579" spans="1:2" s="213" customFormat="1">
      <c r="A3579" s="257"/>
      <c r="B3579" s="239"/>
    </row>
    <row r="3580" spans="1:2" s="213" customFormat="1">
      <c r="A3580" s="257"/>
      <c r="B3580" s="239"/>
    </row>
    <row r="3581" spans="1:2" s="213" customFormat="1">
      <c r="A3581" s="257"/>
      <c r="B3581" s="239"/>
    </row>
    <row r="3582" spans="1:2" s="213" customFormat="1">
      <c r="A3582" s="257"/>
      <c r="B3582" s="239"/>
    </row>
    <row r="3583" spans="1:2" s="213" customFormat="1">
      <c r="A3583" s="257"/>
      <c r="B3583" s="239"/>
    </row>
    <row r="3584" spans="1:2" s="213" customFormat="1">
      <c r="A3584" s="257"/>
      <c r="B3584" s="239"/>
    </row>
    <row r="3585" spans="1:2" s="213" customFormat="1">
      <c r="A3585" s="257"/>
      <c r="B3585" s="239"/>
    </row>
    <row r="3586" spans="1:2" s="213" customFormat="1">
      <c r="A3586" s="257"/>
      <c r="B3586" s="239"/>
    </row>
    <row r="3587" spans="1:2" s="213" customFormat="1">
      <c r="A3587" s="257"/>
      <c r="B3587" s="239"/>
    </row>
    <row r="3588" spans="1:2" s="213" customFormat="1">
      <c r="A3588" s="257"/>
      <c r="B3588" s="239"/>
    </row>
    <row r="3589" spans="1:2" s="213" customFormat="1">
      <c r="A3589" s="257"/>
      <c r="B3589" s="239"/>
    </row>
    <row r="3590" spans="1:2" s="213" customFormat="1">
      <c r="A3590" s="257"/>
      <c r="B3590" s="239"/>
    </row>
    <row r="3591" spans="1:2" s="213" customFormat="1">
      <c r="A3591" s="257"/>
      <c r="B3591" s="239"/>
    </row>
    <row r="3592" spans="1:2" s="213" customFormat="1">
      <c r="A3592" s="257"/>
      <c r="B3592" s="239"/>
    </row>
    <row r="3593" spans="1:2" s="213" customFormat="1">
      <c r="A3593" s="257"/>
      <c r="B3593" s="239"/>
    </row>
    <row r="3594" spans="1:2" s="213" customFormat="1" ht="12.75" customHeight="1">
      <c r="A3594" s="257"/>
      <c r="B3594" s="239"/>
    </row>
    <row r="3595" spans="1:2" s="213" customFormat="1" ht="12.75" customHeight="1">
      <c r="A3595" s="257"/>
      <c r="B3595" s="239"/>
    </row>
    <row r="3596" spans="1:2" s="213" customFormat="1" ht="12.75" customHeight="1">
      <c r="A3596" s="257"/>
      <c r="B3596" s="239"/>
    </row>
    <row r="3597" spans="1:2" s="213" customFormat="1" ht="12.75" customHeight="1">
      <c r="A3597" s="257"/>
      <c r="B3597" s="239"/>
    </row>
    <row r="3598" spans="1:2" s="213" customFormat="1" ht="12.75" customHeight="1">
      <c r="A3598" s="257"/>
      <c r="B3598" s="239"/>
    </row>
    <row r="3599" spans="1:2" s="213" customFormat="1" ht="12.75" customHeight="1">
      <c r="A3599" s="257"/>
      <c r="B3599" s="239"/>
    </row>
    <row r="3600" spans="1:2" s="213" customFormat="1" ht="12.75" customHeight="1">
      <c r="A3600" s="257"/>
      <c r="B3600" s="239"/>
    </row>
    <row r="3601" spans="1:2" s="213" customFormat="1" ht="12.75" customHeight="1">
      <c r="A3601" s="257"/>
      <c r="B3601" s="239"/>
    </row>
    <row r="3602" spans="1:2" s="213" customFormat="1" ht="12.75" customHeight="1">
      <c r="A3602" s="257"/>
      <c r="B3602" s="239"/>
    </row>
    <row r="3603" spans="1:2" s="213" customFormat="1">
      <c r="A3603" s="257"/>
      <c r="B3603" s="239"/>
    </row>
    <row r="3604" spans="1:2" s="213" customFormat="1">
      <c r="A3604" s="257"/>
      <c r="B3604" s="239"/>
    </row>
    <row r="3605" spans="1:2" s="213" customFormat="1">
      <c r="A3605" s="257"/>
      <c r="B3605" s="239"/>
    </row>
    <row r="3606" spans="1:2" s="213" customFormat="1">
      <c r="A3606" s="257"/>
      <c r="B3606" s="239"/>
    </row>
    <row r="3607" spans="1:2" s="213" customFormat="1">
      <c r="A3607" s="257"/>
      <c r="B3607" s="239"/>
    </row>
    <row r="3608" spans="1:2" s="213" customFormat="1">
      <c r="A3608" s="257"/>
      <c r="B3608" s="239"/>
    </row>
    <row r="3609" spans="1:2" s="213" customFormat="1">
      <c r="A3609" s="257"/>
      <c r="B3609" s="239"/>
    </row>
    <row r="3610" spans="1:2" s="213" customFormat="1">
      <c r="A3610" s="257"/>
      <c r="B3610" s="239"/>
    </row>
    <row r="3611" spans="1:2" s="213" customFormat="1">
      <c r="A3611" s="257"/>
      <c r="B3611" s="239"/>
    </row>
    <row r="3612" spans="1:2" s="213" customFormat="1">
      <c r="A3612" s="257"/>
      <c r="B3612" s="239"/>
    </row>
    <row r="3613" spans="1:2" s="213" customFormat="1">
      <c r="A3613" s="257"/>
      <c r="B3613" s="239"/>
    </row>
    <row r="3614" spans="1:2" s="213" customFormat="1">
      <c r="A3614" s="257"/>
      <c r="B3614" s="239"/>
    </row>
    <row r="3615" spans="1:2" s="213" customFormat="1">
      <c r="A3615" s="257"/>
      <c r="B3615" s="239"/>
    </row>
    <row r="3616" spans="1:2" s="213" customFormat="1">
      <c r="A3616" s="257"/>
      <c r="B3616" s="239"/>
    </row>
    <row r="3617" spans="1:2" s="213" customFormat="1">
      <c r="A3617" s="257"/>
      <c r="B3617" s="239"/>
    </row>
    <row r="3618" spans="1:2" s="213" customFormat="1">
      <c r="A3618" s="257"/>
      <c r="B3618" s="239"/>
    </row>
    <row r="3619" spans="1:2" s="213" customFormat="1">
      <c r="A3619" s="257"/>
      <c r="B3619" s="239"/>
    </row>
    <row r="3620" spans="1:2" s="213" customFormat="1">
      <c r="A3620" s="257"/>
      <c r="B3620" s="239"/>
    </row>
    <row r="3621" spans="1:2" s="213" customFormat="1">
      <c r="A3621" s="257"/>
      <c r="B3621" s="239"/>
    </row>
    <row r="3622" spans="1:2" s="213" customFormat="1">
      <c r="A3622" s="257"/>
      <c r="B3622" s="239"/>
    </row>
    <row r="3623" spans="1:2" s="213" customFormat="1">
      <c r="A3623" s="257"/>
      <c r="B3623" s="239"/>
    </row>
    <row r="3624" spans="1:2" s="213" customFormat="1">
      <c r="A3624" s="257"/>
      <c r="B3624" s="239"/>
    </row>
    <row r="3625" spans="1:2" s="213" customFormat="1">
      <c r="A3625" s="257"/>
      <c r="B3625" s="239"/>
    </row>
    <row r="3626" spans="1:2" s="213" customFormat="1">
      <c r="A3626" s="257"/>
      <c r="B3626" s="239"/>
    </row>
    <row r="3627" spans="1:2" s="213" customFormat="1">
      <c r="A3627" s="257"/>
      <c r="B3627" s="239"/>
    </row>
    <row r="3628" spans="1:2" s="213" customFormat="1">
      <c r="A3628" s="257"/>
      <c r="B3628" s="239"/>
    </row>
    <row r="3629" spans="1:2" s="213" customFormat="1">
      <c r="A3629" s="257"/>
      <c r="B3629" s="239"/>
    </row>
    <row r="3630" spans="1:2" s="213" customFormat="1">
      <c r="A3630" s="257"/>
      <c r="B3630" s="239"/>
    </row>
    <row r="3631" spans="1:2" s="213" customFormat="1">
      <c r="A3631" s="257"/>
      <c r="B3631" s="239"/>
    </row>
    <row r="3632" spans="1:2" s="213" customFormat="1">
      <c r="A3632" s="257"/>
      <c r="B3632" s="239"/>
    </row>
    <row r="3633" spans="1:2" s="213" customFormat="1">
      <c r="A3633" s="257"/>
      <c r="B3633" s="239"/>
    </row>
    <row r="3634" spans="1:2" s="213" customFormat="1">
      <c r="A3634" s="257"/>
      <c r="B3634" s="239"/>
    </row>
    <row r="3635" spans="1:2" s="213" customFormat="1">
      <c r="A3635" s="257"/>
      <c r="B3635" s="239"/>
    </row>
    <row r="3636" spans="1:2" s="213" customFormat="1">
      <c r="A3636" s="257"/>
      <c r="B3636" s="239"/>
    </row>
    <row r="3637" spans="1:2" s="213" customFormat="1">
      <c r="A3637" s="257"/>
      <c r="B3637" s="239"/>
    </row>
    <row r="3638" spans="1:2" s="213" customFormat="1">
      <c r="A3638" s="257"/>
      <c r="B3638" s="239"/>
    </row>
    <row r="3639" spans="1:2" s="213" customFormat="1">
      <c r="A3639" s="257"/>
      <c r="B3639" s="239"/>
    </row>
    <row r="3640" spans="1:2" s="213" customFormat="1">
      <c r="A3640" s="257"/>
      <c r="B3640" s="239"/>
    </row>
    <row r="3641" spans="1:2" s="213" customFormat="1">
      <c r="A3641" s="257"/>
      <c r="B3641" s="239"/>
    </row>
    <row r="3642" spans="1:2" s="213" customFormat="1">
      <c r="A3642" s="257"/>
      <c r="B3642" s="239"/>
    </row>
    <row r="3643" spans="1:2" s="213" customFormat="1">
      <c r="A3643" s="257"/>
      <c r="B3643" s="239"/>
    </row>
    <row r="3644" spans="1:2" s="213" customFormat="1">
      <c r="A3644" s="257"/>
      <c r="B3644" s="239"/>
    </row>
    <row r="3645" spans="1:2" s="213" customFormat="1">
      <c r="A3645" s="257"/>
      <c r="B3645" s="239"/>
    </row>
    <row r="3646" spans="1:2" s="213" customFormat="1">
      <c r="A3646" s="257"/>
      <c r="B3646" s="239"/>
    </row>
    <row r="3647" spans="1:2" s="213" customFormat="1">
      <c r="A3647" s="257"/>
      <c r="B3647" s="239"/>
    </row>
    <row r="3648" spans="1:2" s="213" customFormat="1">
      <c r="A3648" s="257"/>
      <c r="B3648" s="239"/>
    </row>
    <row r="3649" spans="1:2" s="213" customFormat="1" ht="12.75" customHeight="1">
      <c r="A3649" s="257"/>
      <c r="B3649" s="239"/>
    </row>
    <row r="3650" spans="1:2" s="213" customFormat="1" ht="12.75" customHeight="1">
      <c r="A3650" s="257"/>
      <c r="B3650" s="239"/>
    </row>
    <row r="3651" spans="1:2" s="213" customFormat="1" ht="12.75" customHeight="1">
      <c r="A3651" s="257"/>
      <c r="B3651" s="239"/>
    </row>
    <row r="3652" spans="1:2" s="213" customFormat="1" ht="12.75" customHeight="1">
      <c r="A3652" s="257"/>
      <c r="B3652" s="239"/>
    </row>
    <row r="3653" spans="1:2" s="213" customFormat="1" ht="12.75" customHeight="1">
      <c r="A3653" s="257"/>
      <c r="B3653" s="239"/>
    </row>
    <row r="3654" spans="1:2" s="213" customFormat="1" ht="12.75" customHeight="1">
      <c r="A3654" s="257"/>
      <c r="B3654" s="239"/>
    </row>
    <row r="3655" spans="1:2" s="213" customFormat="1" ht="12.75" customHeight="1">
      <c r="A3655" s="257"/>
      <c r="B3655" s="239"/>
    </row>
    <row r="3656" spans="1:2" s="213" customFormat="1" ht="12.75" customHeight="1">
      <c r="A3656" s="257"/>
      <c r="B3656" s="239"/>
    </row>
    <row r="3657" spans="1:2" s="213" customFormat="1">
      <c r="A3657" s="257"/>
      <c r="B3657" s="239"/>
    </row>
    <row r="3658" spans="1:2" s="213" customFormat="1">
      <c r="A3658" s="257"/>
      <c r="B3658" s="239"/>
    </row>
    <row r="3659" spans="1:2" s="213" customFormat="1">
      <c r="A3659" s="257"/>
      <c r="B3659" s="239"/>
    </row>
    <row r="3660" spans="1:2" s="213" customFormat="1">
      <c r="A3660" s="257"/>
      <c r="B3660" s="239"/>
    </row>
    <row r="3661" spans="1:2" s="213" customFormat="1">
      <c r="A3661" s="257"/>
      <c r="B3661" s="239"/>
    </row>
    <row r="3662" spans="1:2" s="213" customFormat="1">
      <c r="A3662" s="257"/>
      <c r="B3662" s="239"/>
    </row>
    <row r="3663" spans="1:2" s="213" customFormat="1">
      <c r="A3663" s="257"/>
      <c r="B3663" s="239"/>
    </row>
    <row r="3664" spans="1:2" s="213" customFormat="1">
      <c r="A3664" s="257"/>
      <c r="B3664" s="239"/>
    </row>
    <row r="3665" spans="1:2" s="213" customFormat="1">
      <c r="A3665" s="257"/>
      <c r="B3665" s="239"/>
    </row>
    <row r="3666" spans="1:2" s="213" customFormat="1">
      <c r="A3666" s="257"/>
      <c r="B3666" s="239"/>
    </row>
    <row r="3667" spans="1:2" s="213" customFormat="1">
      <c r="A3667" s="257"/>
      <c r="B3667" s="239"/>
    </row>
    <row r="3668" spans="1:2" s="213" customFormat="1">
      <c r="A3668" s="257"/>
      <c r="B3668" s="239"/>
    </row>
    <row r="3669" spans="1:2" s="213" customFormat="1">
      <c r="A3669" s="257"/>
      <c r="B3669" s="239"/>
    </row>
    <row r="3670" spans="1:2" s="213" customFormat="1">
      <c r="A3670" s="257"/>
      <c r="B3670" s="239"/>
    </row>
    <row r="3671" spans="1:2" s="213" customFormat="1">
      <c r="A3671" s="257"/>
      <c r="B3671" s="239"/>
    </row>
    <row r="3672" spans="1:2" s="213" customFormat="1">
      <c r="A3672" s="257"/>
      <c r="B3672" s="239"/>
    </row>
    <row r="3673" spans="1:2" s="213" customFormat="1">
      <c r="A3673" s="257"/>
      <c r="B3673" s="239"/>
    </row>
    <row r="3674" spans="1:2" s="213" customFormat="1">
      <c r="A3674" s="257"/>
      <c r="B3674" s="239"/>
    </row>
    <row r="3675" spans="1:2" s="213" customFormat="1">
      <c r="A3675" s="257"/>
      <c r="B3675" s="239"/>
    </row>
    <row r="3676" spans="1:2" s="213" customFormat="1">
      <c r="A3676" s="257"/>
      <c r="B3676" s="239"/>
    </row>
    <row r="3677" spans="1:2" s="213" customFormat="1">
      <c r="A3677" s="257"/>
      <c r="B3677" s="239"/>
    </row>
    <row r="3678" spans="1:2" s="213" customFormat="1">
      <c r="A3678" s="257"/>
      <c r="B3678" s="239"/>
    </row>
    <row r="3679" spans="1:2" s="213" customFormat="1">
      <c r="A3679" s="257"/>
      <c r="B3679" s="239"/>
    </row>
    <row r="3680" spans="1:2" s="213" customFormat="1">
      <c r="A3680" s="257"/>
      <c r="B3680" s="239"/>
    </row>
    <row r="3681" spans="1:2" s="213" customFormat="1">
      <c r="A3681" s="257"/>
      <c r="B3681" s="239"/>
    </row>
    <row r="3682" spans="1:2" s="213" customFormat="1">
      <c r="A3682" s="257"/>
      <c r="B3682" s="239"/>
    </row>
    <row r="3683" spans="1:2" s="213" customFormat="1">
      <c r="A3683" s="257"/>
      <c r="B3683" s="239"/>
    </row>
    <row r="3684" spans="1:2" s="213" customFormat="1">
      <c r="A3684" s="257"/>
      <c r="B3684" s="239"/>
    </row>
    <row r="3685" spans="1:2" s="213" customFormat="1">
      <c r="A3685" s="257"/>
      <c r="B3685" s="239"/>
    </row>
    <row r="3686" spans="1:2" s="213" customFormat="1">
      <c r="A3686" s="257"/>
      <c r="B3686" s="239"/>
    </row>
    <row r="3687" spans="1:2" s="213" customFormat="1">
      <c r="A3687" s="257"/>
      <c r="B3687" s="239"/>
    </row>
    <row r="3688" spans="1:2" s="213" customFormat="1">
      <c r="A3688" s="257"/>
      <c r="B3688" s="239"/>
    </row>
    <row r="3689" spans="1:2" s="213" customFormat="1">
      <c r="A3689" s="257"/>
      <c r="B3689" s="239"/>
    </row>
    <row r="3690" spans="1:2" s="213" customFormat="1">
      <c r="A3690" s="257"/>
      <c r="B3690" s="239"/>
    </row>
    <row r="3691" spans="1:2" s="213" customFormat="1">
      <c r="A3691" s="257"/>
      <c r="B3691" s="239"/>
    </row>
    <row r="3692" spans="1:2" s="213" customFormat="1">
      <c r="A3692" s="257"/>
      <c r="B3692" s="239"/>
    </row>
    <row r="3693" spans="1:2" s="213" customFormat="1">
      <c r="A3693" s="257"/>
      <c r="B3693" s="239"/>
    </row>
    <row r="3694" spans="1:2" s="213" customFormat="1">
      <c r="A3694" s="257"/>
      <c r="B3694" s="239"/>
    </row>
    <row r="3695" spans="1:2" s="213" customFormat="1">
      <c r="A3695" s="257"/>
      <c r="B3695" s="239"/>
    </row>
    <row r="3696" spans="1:2" s="213" customFormat="1">
      <c r="A3696" s="257"/>
      <c r="B3696" s="239"/>
    </row>
    <row r="3697" spans="1:2" s="213" customFormat="1">
      <c r="A3697" s="257"/>
      <c r="B3697" s="239"/>
    </row>
    <row r="3698" spans="1:2" s="213" customFormat="1">
      <c r="A3698" s="257"/>
      <c r="B3698" s="239"/>
    </row>
    <row r="3699" spans="1:2" s="213" customFormat="1">
      <c r="A3699" s="257"/>
      <c r="B3699" s="239"/>
    </row>
    <row r="3700" spans="1:2" s="213" customFormat="1">
      <c r="A3700" s="257"/>
      <c r="B3700" s="239"/>
    </row>
    <row r="3701" spans="1:2" s="213" customFormat="1">
      <c r="A3701" s="257"/>
      <c r="B3701" s="239"/>
    </row>
    <row r="3702" spans="1:2" s="213" customFormat="1">
      <c r="A3702" s="257"/>
      <c r="B3702" s="239"/>
    </row>
    <row r="3703" spans="1:2" s="213" customFormat="1">
      <c r="A3703" s="257"/>
      <c r="B3703" s="239"/>
    </row>
    <row r="3704" spans="1:2" s="213" customFormat="1" ht="12.75" customHeight="1">
      <c r="A3704" s="257"/>
      <c r="B3704" s="239"/>
    </row>
    <row r="3705" spans="1:2" s="213" customFormat="1" ht="12.75" customHeight="1">
      <c r="A3705" s="257"/>
      <c r="B3705" s="239"/>
    </row>
    <row r="3706" spans="1:2" s="213" customFormat="1" ht="12.75" customHeight="1">
      <c r="A3706" s="257"/>
      <c r="B3706" s="239"/>
    </row>
    <row r="3707" spans="1:2" s="213" customFormat="1" ht="12.75" customHeight="1">
      <c r="A3707" s="257"/>
      <c r="B3707" s="239"/>
    </row>
    <row r="3708" spans="1:2" s="213" customFormat="1" ht="12.75" customHeight="1">
      <c r="A3708" s="257"/>
      <c r="B3708" s="239"/>
    </row>
    <row r="3709" spans="1:2" s="213" customFormat="1" ht="12.75" customHeight="1">
      <c r="A3709" s="257"/>
      <c r="B3709" s="239"/>
    </row>
    <row r="3710" spans="1:2" s="213" customFormat="1" ht="12.75" customHeight="1">
      <c r="A3710" s="257"/>
      <c r="B3710" s="239"/>
    </row>
    <row r="3711" spans="1:2" s="213" customFormat="1" ht="12.75" customHeight="1">
      <c r="A3711" s="257"/>
      <c r="B3711" s="239"/>
    </row>
    <row r="3712" spans="1:2" s="213" customFormat="1" ht="12.75" customHeight="1">
      <c r="A3712" s="257"/>
      <c r="B3712" s="239"/>
    </row>
    <row r="3713" spans="1:2" s="213" customFormat="1">
      <c r="A3713" s="257"/>
      <c r="B3713" s="239"/>
    </row>
    <row r="3714" spans="1:2" s="213" customFormat="1">
      <c r="A3714" s="257"/>
      <c r="B3714" s="239"/>
    </row>
    <row r="3715" spans="1:2" s="213" customFormat="1">
      <c r="A3715" s="257"/>
      <c r="B3715" s="239"/>
    </row>
    <row r="3716" spans="1:2" s="213" customFormat="1">
      <c r="A3716" s="257"/>
      <c r="B3716" s="239"/>
    </row>
    <row r="3717" spans="1:2" s="213" customFormat="1">
      <c r="A3717" s="257"/>
      <c r="B3717" s="239"/>
    </row>
    <row r="3718" spans="1:2" s="213" customFormat="1">
      <c r="A3718" s="257"/>
      <c r="B3718" s="239"/>
    </row>
    <row r="3719" spans="1:2" s="213" customFormat="1">
      <c r="A3719" s="257"/>
      <c r="B3719" s="239"/>
    </row>
    <row r="3720" spans="1:2" s="213" customFormat="1">
      <c r="A3720" s="257"/>
      <c r="B3720" s="239"/>
    </row>
    <row r="3721" spans="1:2" s="213" customFormat="1">
      <c r="A3721" s="257"/>
      <c r="B3721" s="239"/>
    </row>
    <row r="3722" spans="1:2" s="213" customFormat="1">
      <c r="A3722" s="257"/>
      <c r="B3722" s="239"/>
    </row>
    <row r="3723" spans="1:2" s="213" customFormat="1">
      <c r="A3723" s="257"/>
      <c r="B3723" s="239"/>
    </row>
    <row r="3724" spans="1:2" s="213" customFormat="1">
      <c r="A3724" s="257"/>
      <c r="B3724" s="239"/>
    </row>
    <row r="3725" spans="1:2" s="213" customFormat="1">
      <c r="A3725" s="257"/>
      <c r="B3725" s="239"/>
    </row>
    <row r="3726" spans="1:2" s="213" customFormat="1">
      <c r="A3726" s="257"/>
      <c r="B3726" s="239"/>
    </row>
    <row r="3727" spans="1:2" s="213" customFormat="1">
      <c r="A3727" s="257"/>
      <c r="B3727" s="239"/>
    </row>
    <row r="3728" spans="1:2" s="213" customFormat="1">
      <c r="A3728" s="257"/>
      <c r="B3728" s="239"/>
    </row>
    <row r="3729" spans="1:2" s="213" customFormat="1">
      <c r="A3729" s="257"/>
      <c r="B3729" s="239"/>
    </row>
    <row r="3730" spans="1:2" s="213" customFormat="1">
      <c r="A3730" s="257"/>
      <c r="B3730" s="239"/>
    </row>
    <row r="3731" spans="1:2" s="213" customFormat="1">
      <c r="A3731" s="257"/>
      <c r="B3731" s="239"/>
    </row>
    <row r="3732" spans="1:2" s="213" customFormat="1">
      <c r="A3732" s="257"/>
      <c r="B3732" s="239"/>
    </row>
    <row r="3733" spans="1:2" s="213" customFormat="1">
      <c r="A3733" s="257"/>
      <c r="B3733" s="239"/>
    </row>
    <row r="3734" spans="1:2" s="213" customFormat="1">
      <c r="A3734" s="257"/>
      <c r="B3734" s="239"/>
    </row>
    <row r="3735" spans="1:2" s="213" customFormat="1">
      <c r="A3735" s="257"/>
      <c r="B3735" s="239"/>
    </row>
    <row r="3736" spans="1:2" s="213" customFormat="1">
      <c r="A3736" s="257"/>
      <c r="B3736" s="239"/>
    </row>
    <row r="3737" spans="1:2" s="213" customFormat="1">
      <c r="A3737" s="257"/>
      <c r="B3737" s="239"/>
    </row>
    <row r="3738" spans="1:2" s="213" customFormat="1">
      <c r="A3738" s="257"/>
      <c r="B3738" s="239"/>
    </row>
    <row r="3739" spans="1:2" s="213" customFormat="1">
      <c r="A3739" s="257"/>
      <c r="B3739" s="239"/>
    </row>
    <row r="3740" spans="1:2" s="213" customFormat="1">
      <c r="A3740" s="257"/>
      <c r="B3740" s="239"/>
    </row>
    <row r="3741" spans="1:2" s="213" customFormat="1">
      <c r="A3741" s="257"/>
      <c r="B3741" s="239"/>
    </row>
    <row r="3742" spans="1:2" s="213" customFormat="1">
      <c r="A3742" s="257"/>
      <c r="B3742" s="239"/>
    </row>
    <row r="3743" spans="1:2" s="213" customFormat="1">
      <c r="A3743" s="257"/>
      <c r="B3743" s="239"/>
    </row>
    <row r="3744" spans="1:2" s="213" customFormat="1">
      <c r="A3744" s="257"/>
      <c r="B3744" s="239"/>
    </row>
    <row r="3745" spans="1:10" s="213" customFormat="1">
      <c r="A3745" s="257"/>
      <c r="B3745" s="239"/>
    </row>
    <row r="3746" spans="1:10" s="213" customFormat="1">
      <c r="A3746" s="257"/>
      <c r="B3746" s="239"/>
    </row>
    <row r="3747" spans="1:10" s="213" customFormat="1">
      <c r="A3747" s="257"/>
      <c r="B3747" s="239"/>
    </row>
    <row r="3748" spans="1:10" s="213" customFormat="1">
      <c r="A3748" s="257"/>
      <c r="B3748" s="239"/>
    </row>
    <row r="3749" spans="1:10" s="213" customFormat="1">
      <c r="A3749" s="257"/>
      <c r="B3749" s="239"/>
    </row>
    <row r="3750" spans="1:10" s="213" customFormat="1">
      <c r="A3750" s="257"/>
      <c r="B3750" s="239"/>
    </row>
    <row r="3751" spans="1:10" s="213" customFormat="1">
      <c r="A3751" s="257"/>
      <c r="B3751" s="239"/>
    </row>
    <row r="3752" spans="1:10" s="213" customFormat="1">
      <c r="A3752" s="257"/>
      <c r="B3752" s="239"/>
    </row>
    <row r="3753" spans="1:10" s="213" customFormat="1">
      <c r="A3753" s="257"/>
      <c r="B3753" s="239"/>
    </row>
    <row r="3754" spans="1:10" s="213" customFormat="1">
      <c r="A3754" s="257"/>
      <c r="B3754" s="239"/>
    </row>
    <row r="3755" spans="1:10" s="213" customFormat="1">
      <c r="A3755" s="257"/>
      <c r="B3755" s="239"/>
    </row>
    <row r="3756" spans="1:10" s="213" customFormat="1">
      <c r="A3756" s="257"/>
      <c r="B3756" s="239"/>
    </row>
    <row r="3757" spans="1:10" s="213" customFormat="1">
      <c r="A3757" s="257"/>
      <c r="B3757" s="239"/>
    </row>
    <row r="3758" spans="1:10" s="213" customFormat="1">
      <c r="A3758" s="257"/>
      <c r="B3758" s="239"/>
    </row>
    <row r="3759" spans="1:10">
      <c r="B3759" s="239"/>
      <c r="C3759" s="213"/>
      <c r="E3759" s="213"/>
      <c r="F3759" s="213"/>
      <c r="G3759" s="213"/>
      <c r="H3759" s="213"/>
      <c r="I3759" s="213"/>
      <c r="J3759" s="213"/>
    </row>
    <row r="3760" spans="1:10">
      <c r="B3760" s="239"/>
      <c r="C3760" s="213"/>
      <c r="E3760" s="213"/>
      <c r="F3760" s="213"/>
      <c r="G3760" s="213"/>
      <c r="H3760" s="213"/>
      <c r="I3760" s="213"/>
      <c r="J3760" s="213"/>
    </row>
    <row r="3761" spans="2:10">
      <c r="B3761" s="239"/>
      <c r="C3761" s="213"/>
      <c r="E3761" s="213"/>
      <c r="F3761" s="213"/>
      <c r="G3761" s="213"/>
      <c r="H3761" s="213"/>
      <c r="I3761" s="213"/>
      <c r="J3761" s="213"/>
    </row>
    <row r="3762" spans="2:10">
      <c r="B3762" s="239"/>
      <c r="C3762" s="213"/>
      <c r="E3762" s="213"/>
      <c r="F3762" s="213"/>
      <c r="G3762" s="213"/>
      <c r="H3762" s="213"/>
      <c r="I3762" s="213"/>
      <c r="J3762" s="213"/>
    </row>
    <row r="3763" spans="2:10">
      <c r="B3763" s="239"/>
      <c r="C3763" s="213"/>
      <c r="E3763" s="213"/>
      <c r="F3763" s="213"/>
      <c r="G3763" s="213"/>
      <c r="H3763" s="213"/>
      <c r="I3763" s="213"/>
      <c r="J3763" s="213"/>
    </row>
    <row r="3764" spans="2:10">
      <c r="B3764" s="239"/>
      <c r="C3764" s="213"/>
      <c r="E3764" s="213"/>
      <c r="F3764" s="213"/>
      <c r="G3764" s="213"/>
      <c r="H3764" s="213"/>
      <c r="I3764" s="213"/>
      <c r="J3764" s="213"/>
    </row>
    <row r="3765" spans="2:10">
      <c r="B3765" s="239"/>
      <c r="C3765" s="213"/>
      <c r="E3765" s="213"/>
      <c r="F3765" s="213"/>
      <c r="G3765" s="213"/>
      <c r="H3765" s="213"/>
      <c r="I3765" s="213"/>
      <c r="J3765" s="213"/>
    </row>
    <row r="3766" spans="2:10">
      <c r="B3766" s="239"/>
      <c r="C3766" s="213"/>
      <c r="E3766" s="213"/>
      <c r="F3766" s="213"/>
      <c r="G3766" s="213"/>
      <c r="H3766" s="213"/>
      <c r="I3766" s="213"/>
      <c r="J3766" s="213"/>
    </row>
    <row r="3767" spans="2:10">
      <c r="B3767" s="239"/>
      <c r="C3767" s="213"/>
      <c r="E3767" s="213"/>
      <c r="F3767" s="213"/>
      <c r="G3767" s="213"/>
      <c r="H3767" s="213"/>
      <c r="I3767" s="213"/>
      <c r="J3767" s="213"/>
    </row>
    <row r="3768" spans="2:10">
      <c r="B3768" s="239"/>
      <c r="C3768" s="213"/>
      <c r="E3768" s="213"/>
      <c r="F3768" s="213"/>
      <c r="G3768" s="213"/>
      <c r="H3768" s="213"/>
      <c r="I3768" s="213"/>
      <c r="J3768" s="213"/>
    </row>
    <row r="3769" spans="2:10">
      <c r="B3769" s="239"/>
      <c r="C3769" s="213"/>
      <c r="E3769" s="213"/>
      <c r="F3769" s="213"/>
      <c r="G3769" s="213"/>
      <c r="H3769" s="213"/>
      <c r="I3769" s="213"/>
      <c r="J3769" s="213"/>
    </row>
    <row r="3770" spans="2:10">
      <c r="B3770" s="239"/>
      <c r="C3770" s="213"/>
      <c r="E3770" s="213"/>
      <c r="F3770" s="213"/>
      <c r="G3770" s="213"/>
      <c r="H3770" s="213"/>
      <c r="I3770" s="213"/>
      <c r="J3770" s="213"/>
    </row>
    <row r="3771" spans="2:10">
      <c r="B3771" s="239"/>
      <c r="C3771" s="213"/>
      <c r="E3771" s="213"/>
      <c r="F3771" s="213"/>
      <c r="G3771" s="213"/>
      <c r="H3771" s="213"/>
      <c r="I3771" s="213"/>
      <c r="J3771" s="213"/>
    </row>
    <row r="3772" spans="2:10">
      <c r="B3772" s="239"/>
      <c r="C3772" s="213"/>
      <c r="E3772" s="213"/>
      <c r="F3772" s="213"/>
      <c r="G3772" s="213"/>
      <c r="H3772" s="213"/>
      <c r="I3772" s="213"/>
      <c r="J3772" s="213"/>
    </row>
    <row r="3773" spans="2:10">
      <c r="B3773" s="239"/>
      <c r="C3773" s="213"/>
      <c r="E3773" s="213"/>
      <c r="F3773" s="213"/>
      <c r="G3773" s="213"/>
      <c r="H3773" s="213"/>
      <c r="I3773" s="213"/>
      <c r="J3773" s="213"/>
    </row>
    <row r="3774" spans="2:10">
      <c r="B3774" s="239"/>
      <c r="C3774" s="213"/>
      <c r="E3774" s="213"/>
      <c r="F3774" s="213"/>
      <c r="G3774" s="213"/>
      <c r="H3774" s="213"/>
      <c r="I3774" s="213"/>
      <c r="J3774" s="213"/>
    </row>
    <row r="3775" spans="2:10">
      <c r="B3775" s="239"/>
      <c r="C3775" s="213"/>
      <c r="E3775" s="213"/>
      <c r="F3775" s="213"/>
      <c r="G3775" s="213"/>
      <c r="H3775" s="213"/>
      <c r="I3775" s="213"/>
      <c r="J3775" s="213"/>
    </row>
    <row r="3776" spans="2:10">
      <c r="B3776" s="239"/>
      <c r="C3776" s="213"/>
      <c r="E3776" s="213"/>
      <c r="F3776" s="213"/>
      <c r="G3776" s="213"/>
      <c r="H3776" s="213"/>
      <c r="I3776" s="213"/>
      <c r="J3776" s="213"/>
    </row>
    <row r="3777" spans="2:10">
      <c r="B3777" s="239"/>
      <c r="C3777" s="213"/>
      <c r="E3777" s="213"/>
      <c r="F3777" s="213"/>
      <c r="G3777" s="213"/>
      <c r="H3777" s="213"/>
      <c r="I3777" s="213"/>
      <c r="J3777" s="213"/>
    </row>
    <row r="3778" spans="2:10">
      <c r="B3778" s="239"/>
      <c r="C3778" s="213"/>
      <c r="E3778" s="213"/>
      <c r="F3778" s="213"/>
      <c r="G3778" s="213"/>
      <c r="H3778" s="213"/>
      <c r="I3778" s="213"/>
      <c r="J3778" s="213"/>
    </row>
    <row r="3779" spans="2:10">
      <c r="B3779" s="239"/>
      <c r="C3779" s="213"/>
      <c r="E3779" s="213"/>
      <c r="F3779" s="213"/>
      <c r="G3779" s="213"/>
      <c r="H3779" s="213"/>
      <c r="I3779" s="213"/>
      <c r="J3779" s="213"/>
    </row>
    <row r="3780" spans="2:10">
      <c r="B3780" s="239"/>
      <c r="C3780" s="213"/>
      <c r="E3780" s="213"/>
      <c r="F3780" s="213"/>
      <c r="G3780" s="213"/>
      <c r="H3780" s="213"/>
      <c r="I3780" s="213"/>
      <c r="J3780" s="213"/>
    </row>
    <row r="3781" spans="2:10">
      <c r="B3781" s="239"/>
      <c r="C3781" s="213"/>
      <c r="E3781" s="213"/>
      <c r="F3781" s="213"/>
      <c r="G3781" s="213"/>
      <c r="H3781" s="213"/>
      <c r="I3781" s="213"/>
      <c r="J3781" s="213"/>
    </row>
    <row r="3782" spans="2:10">
      <c r="B3782" s="239"/>
      <c r="C3782" s="213"/>
      <c r="E3782" s="213"/>
      <c r="F3782" s="213"/>
      <c r="G3782" s="213"/>
      <c r="H3782" s="213"/>
      <c r="I3782" s="213"/>
      <c r="J3782" s="213"/>
    </row>
    <row r="3783" spans="2:10">
      <c r="B3783" s="239"/>
      <c r="C3783" s="213"/>
      <c r="E3783" s="213"/>
      <c r="F3783" s="213"/>
      <c r="G3783" s="213"/>
      <c r="H3783" s="213"/>
      <c r="I3783" s="213"/>
      <c r="J3783" s="213"/>
    </row>
    <row r="3784" spans="2:10">
      <c r="B3784" s="239"/>
      <c r="C3784" s="213"/>
      <c r="E3784" s="213"/>
      <c r="F3784" s="213"/>
      <c r="G3784" s="213"/>
      <c r="H3784" s="213"/>
      <c r="I3784" s="213"/>
      <c r="J3784" s="213"/>
    </row>
    <row r="3785" spans="2:10">
      <c r="B3785" s="239"/>
      <c r="C3785" s="213"/>
      <c r="E3785" s="213"/>
      <c r="F3785" s="213"/>
      <c r="G3785" s="213"/>
      <c r="H3785" s="213"/>
      <c r="I3785" s="213"/>
      <c r="J3785" s="213"/>
    </row>
    <row r="3786" spans="2:10">
      <c r="B3786" s="239"/>
      <c r="C3786" s="213"/>
      <c r="E3786" s="213"/>
      <c r="F3786" s="213"/>
      <c r="G3786" s="213"/>
      <c r="H3786" s="213"/>
      <c r="I3786" s="213"/>
      <c r="J3786" s="213"/>
    </row>
    <row r="3787" spans="2:10">
      <c r="B3787" s="239"/>
      <c r="C3787" s="213"/>
      <c r="E3787" s="213"/>
      <c r="F3787" s="213"/>
      <c r="G3787" s="213"/>
      <c r="H3787" s="213"/>
      <c r="I3787" s="213"/>
      <c r="J3787" s="213"/>
    </row>
    <row r="3788" spans="2:10">
      <c r="B3788" s="239"/>
      <c r="C3788" s="213"/>
      <c r="E3788" s="213"/>
      <c r="F3788" s="213"/>
      <c r="G3788" s="213"/>
      <c r="H3788" s="213"/>
      <c r="I3788" s="213"/>
      <c r="J3788" s="213"/>
    </row>
    <row r="3789" spans="2:10">
      <c r="B3789" s="239"/>
      <c r="C3789" s="213"/>
      <c r="E3789" s="213"/>
      <c r="F3789" s="213"/>
      <c r="G3789" s="213"/>
      <c r="H3789" s="213"/>
      <c r="I3789" s="213"/>
      <c r="J3789" s="213"/>
    </row>
    <row r="3790" spans="2:10">
      <c r="B3790" s="239"/>
      <c r="C3790" s="213"/>
      <c r="E3790" s="213"/>
      <c r="F3790" s="213"/>
      <c r="G3790" s="213"/>
      <c r="H3790" s="213"/>
      <c r="I3790" s="213"/>
      <c r="J3790" s="213"/>
    </row>
    <row r="3791" spans="2:10">
      <c r="B3791" s="239"/>
      <c r="C3791" s="213"/>
      <c r="E3791" s="213"/>
      <c r="F3791" s="213"/>
      <c r="G3791" s="213"/>
      <c r="H3791" s="213"/>
      <c r="I3791" s="213"/>
      <c r="J3791" s="213"/>
    </row>
    <row r="3792" spans="2:10">
      <c r="B3792" s="239"/>
      <c r="C3792" s="213"/>
      <c r="E3792" s="213"/>
      <c r="F3792" s="213"/>
      <c r="G3792" s="213"/>
      <c r="H3792" s="213"/>
      <c r="I3792" s="213"/>
      <c r="J3792" s="213"/>
    </row>
    <row r="3793" spans="2:10">
      <c r="B3793" s="239"/>
      <c r="C3793" s="213"/>
      <c r="E3793" s="213"/>
      <c r="F3793" s="213"/>
      <c r="G3793" s="213"/>
      <c r="H3793" s="213"/>
      <c r="I3793" s="213"/>
      <c r="J3793" s="213"/>
    </row>
    <row r="3794" spans="2:10">
      <c r="B3794" s="239"/>
      <c r="C3794" s="213"/>
      <c r="E3794" s="213"/>
      <c r="F3794" s="213"/>
      <c r="G3794" s="213"/>
      <c r="H3794" s="213"/>
      <c r="I3794" s="213"/>
      <c r="J3794" s="213"/>
    </row>
    <row r="3795" spans="2:10">
      <c r="B3795" s="239"/>
      <c r="C3795" s="213"/>
      <c r="E3795" s="213"/>
      <c r="F3795" s="213"/>
      <c r="G3795" s="213"/>
      <c r="H3795" s="213"/>
      <c r="I3795" s="213"/>
      <c r="J3795" s="213"/>
    </row>
    <row r="3796" spans="2:10">
      <c r="B3796" s="239"/>
      <c r="C3796" s="213"/>
      <c r="E3796" s="213"/>
      <c r="F3796" s="213"/>
      <c r="G3796" s="213"/>
      <c r="H3796" s="213"/>
      <c r="I3796" s="213"/>
      <c r="J3796" s="213"/>
    </row>
    <row r="3797" spans="2:10">
      <c r="B3797" s="239"/>
      <c r="C3797" s="213"/>
      <c r="E3797" s="213"/>
      <c r="F3797" s="213"/>
      <c r="G3797" s="213"/>
      <c r="H3797" s="213"/>
      <c r="I3797" s="213"/>
      <c r="J3797" s="213"/>
    </row>
    <row r="3798" spans="2:10">
      <c r="B3798" s="239"/>
      <c r="C3798" s="213"/>
      <c r="E3798" s="213"/>
      <c r="F3798" s="213"/>
      <c r="G3798" s="213"/>
      <c r="H3798" s="213"/>
      <c r="I3798" s="213"/>
      <c r="J3798" s="213"/>
    </row>
    <row r="3799" spans="2:10">
      <c r="B3799" s="239"/>
      <c r="C3799" s="213"/>
      <c r="E3799" s="213"/>
      <c r="F3799" s="213"/>
      <c r="G3799" s="213"/>
      <c r="H3799" s="213"/>
      <c r="I3799" s="213"/>
      <c r="J3799" s="213"/>
    </row>
    <row r="3800" spans="2:10">
      <c r="B3800" s="239"/>
      <c r="C3800" s="213"/>
      <c r="E3800" s="213"/>
      <c r="F3800" s="213"/>
      <c r="G3800" s="213"/>
      <c r="H3800" s="213"/>
      <c r="I3800" s="213"/>
      <c r="J3800" s="213"/>
    </row>
    <row r="3801" spans="2:10">
      <c r="B3801" s="239"/>
      <c r="C3801" s="213"/>
      <c r="E3801" s="213"/>
      <c r="F3801" s="213"/>
      <c r="G3801" s="213"/>
      <c r="H3801" s="213"/>
      <c r="I3801" s="213"/>
      <c r="J3801" s="213"/>
    </row>
    <row r="3802" spans="2:10">
      <c r="B3802" s="239"/>
      <c r="C3802" s="213"/>
      <c r="E3802" s="213"/>
      <c r="F3802" s="213"/>
      <c r="G3802" s="213"/>
      <c r="H3802" s="213"/>
      <c r="I3802" s="213"/>
      <c r="J3802" s="213"/>
    </row>
    <row r="3803" spans="2:10">
      <c r="B3803" s="239"/>
      <c r="C3803" s="213"/>
      <c r="E3803" s="213"/>
      <c r="F3803" s="213"/>
      <c r="G3803" s="213"/>
      <c r="H3803" s="213"/>
      <c r="I3803" s="213"/>
      <c r="J3803" s="213"/>
    </row>
    <row r="3804" spans="2:10">
      <c r="B3804" s="239"/>
      <c r="C3804" s="213"/>
      <c r="E3804" s="213"/>
      <c r="F3804" s="213"/>
      <c r="G3804" s="213"/>
      <c r="H3804" s="213"/>
      <c r="I3804" s="213"/>
      <c r="J3804" s="213"/>
    </row>
    <row r="3805" spans="2:10">
      <c r="B3805" s="239"/>
      <c r="C3805" s="213"/>
      <c r="E3805" s="213"/>
      <c r="F3805" s="213"/>
      <c r="G3805" s="213"/>
      <c r="H3805" s="213"/>
      <c r="I3805" s="213"/>
      <c r="J3805" s="213"/>
    </row>
    <row r="3806" spans="2:10">
      <c r="B3806" s="239"/>
      <c r="C3806" s="213"/>
      <c r="E3806" s="213"/>
      <c r="F3806" s="213"/>
      <c r="G3806" s="213"/>
      <c r="H3806" s="213"/>
      <c r="I3806" s="213"/>
      <c r="J3806" s="213"/>
    </row>
    <row r="3807" spans="2:10">
      <c r="B3807" s="239"/>
      <c r="C3807" s="213"/>
      <c r="E3807" s="213"/>
      <c r="F3807" s="213"/>
      <c r="G3807" s="213"/>
      <c r="H3807" s="213"/>
      <c r="I3807" s="213"/>
      <c r="J3807" s="213"/>
    </row>
    <row r="3808" spans="2:10">
      <c r="B3808" s="239"/>
      <c r="C3808" s="213"/>
      <c r="E3808" s="213"/>
      <c r="F3808" s="213"/>
      <c r="G3808" s="213"/>
      <c r="H3808" s="213"/>
      <c r="I3808" s="213"/>
      <c r="J3808" s="213"/>
    </row>
    <row r="3809" spans="2:10">
      <c r="B3809" s="239"/>
      <c r="C3809" s="213"/>
      <c r="E3809" s="213"/>
      <c r="F3809" s="213"/>
      <c r="G3809" s="213"/>
      <c r="H3809" s="213"/>
      <c r="I3809" s="213"/>
      <c r="J3809" s="213"/>
    </row>
    <row r="3810" spans="2:10">
      <c r="B3810" s="239"/>
      <c r="C3810" s="213"/>
      <c r="E3810" s="213"/>
      <c r="F3810" s="213"/>
      <c r="G3810" s="213"/>
      <c r="H3810" s="213"/>
      <c r="I3810" s="213"/>
      <c r="J3810" s="213"/>
    </row>
    <row r="3811" spans="2:10">
      <c r="B3811" s="239"/>
      <c r="C3811" s="213"/>
      <c r="E3811" s="213"/>
      <c r="F3811" s="213"/>
      <c r="G3811" s="213"/>
      <c r="H3811" s="213"/>
      <c r="I3811" s="213"/>
      <c r="J3811" s="213"/>
    </row>
    <row r="3812" spans="2:10">
      <c r="B3812" s="239"/>
      <c r="C3812" s="213"/>
      <c r="E3812" s="213"/>
      <c r="F3812" s="213"/>
      <c r="G3812" s="213"/>
      <c r="H3812" s="213"/>
      <c r="I3812" s="213"/>
      <c r="J3812" s="213"/>
    </row>
    <row r="3813" spans="2:10">
      <c r="B3813" s="239"/>
      <c r="C3813" s="213"/>
      <c r="E3813" s="213"/>
      <c r="F3813" s="213"/>
      <c r="G3813" s="213"/>
      <c r="H3813" s="213"/>
      <c r="I3813" s="213"/>
      <c r="J3813" s="213"/>
    </row>
    <row r="3814" spans="2:10">
      <c r="B3814" s="239"/>
      <c r="C3814" s="213"/>
      <c r="E3814" s="213"/>
      <c r="F3814" s="213"/>
      <c r="G3814" s="213"/>
      <c r="H3814" s="213"/>
      <c r="I3814" s="213"/>
      <c r="J3814" s="213"/>
    </row>
    <row r="3815" spans="2:10">
      <c r="B3815" s="239"/>
      <c r="C3815" s="213"/>
      <c r="E3815" s="213"/>
      <c r="F3815" s="213"/>
      <c r="G3815" s="213"/>
      <c r="H3815" s="213"/>
      <c r="I3815" s="213"/>
      <c r="J3815" s="213"/>
    </row>
    <row r="3816" spans="2:10">
      <c r="B3816" s="239"/>
      <c r="C3816" s="213"/>
      <c r="E3816" s="213"/>
      <c r="F3816" s="213"/>
      <c r="G3816" s="213"/>
      <c r="H3816" s="213"/>
      <c r="I3816" s="213"/>
      <c r="J3816" s="213"/>
    </row>
    <row r="3817" spans="2:10">
      <c r="B3817" s="239"/>
      <c r="C3817" s="213"/>
      <c r="E3817" s="213"/>
      <c r="F3817" s="213"/>
      <c r="G3817" s="213"/>
      <c r="H3817" s="213"/>
      <c r="I3817" s="213"/>
      <c r="J3817" s="213"/>
    </row>
    <row r="3818" spans="2:10">
      <c r="B3818" s="239"/>
      <c r="C3818" s="213"/>
      <c r="E3818" s="213"/>
      <c r="F3818" s="213"/>
      <c r="G3818" s="213"/>
      <c r="H3818" s="213"/>
      <c r="I3818" s="213"/>
      <c r="J3818" s="213"/>
    </row>
    <row r="3819" spans="2:10">
      <c r="B3819" s="239"/>
      <c r="C3819" s="213"/>
      <c r="E3819" s="213"/>
      <c r="F3819" s="213"/>
      <c r="G3819" s="213"/>
      <c r="H3819" s="213"/>
      <c r="I3819" s="213"/>
      <c r="J3819" s="213"/>
    </row>
    <row r="3820" spans="2:10">
      <c r="B3820" s="239"/>
      <c r="C3820" s="213"/>
      <c r="E3820" s="213"/>
      <c r="F3820" s="213"/>
      <c r="G3820" s="213"/>
      <c r="H3820" s="213"/>
      <c r="I3820" s="213"/>
      <c r="J3820" s="213"/>
    </row>
    <row r="3821" spans="2:10">
      <c r="B3821" s="239"/>
      <c r="C3821" s="213"/>
      <c r="E3821" s="213"/>
      <c r="F3821" s="213"/>
      <c r="G3821" s="213"/>
      <c r="H3821" s="213"/>
      <c r="I3821" s="213"/>
      <c r="J3821" s="213"/>
    </row>
    <row r="3822" spans="2:10">
      <c r="B3822" s="239"/>
      <c r="C3822" s="213"/>
      <c r="E3822" s="213"/>
      <c r="F3822" s="213"/>
      <c r="G3822" s="213"/>
      <c r="H3822" s="213"/>
      <c r="I3822" s="213"/>
      <c r="J3822" s="213"/>
    </row>
    <row r="3823" spans="2:10">
      <c r="B3823" s="239"/>
      <c r="C3823" s="213"/>
      <c r="E3823" s="213"/>
      <c r="F3823" s="213"/>
      <c r="G3823" s="213"/>
      <c r="H3823" s="213"/>
      <c r="I3823" s="213"/>
      <c r="J3823" s="213"/>
    </row>
    <row r="3824" spans="2:10">
      <c r="B3824" s="239"/>
      <c r="C3824" s="213"/>
      <c r="E3824" s="213"/>
      <c r="F3824" s="213"/>
      <c r="G3824" s="213"/>
      <c r="H3824" s="213"/>
      <c r="I3824" s="213"/>
      <c r="J3824" s="213"/>
    </row>
    <row r="3825" spans="2:10">
      <c r="B3825" s="239"/>
      <c r="C3825" s="213"/>
      <c r="E3825" s="213"/>
      <c r="F3825" s="213"/>
      <c r="G3825" s="213"/>
      <c r="H3825" s="213"/>
      <c r="I3825" s="213"/>
      <c r="J3825" s="213"/>
    </row>
    <row r="3826" spans="2:10">
      <c r="B3826" s="239"/>
      <c r="C3826" s="213"/>
      <c r="E3826" s="213"/>
      <c r="F3826" s="213"/>
      <c r="G3826" s="213"/>
      <c r="H3826" s="213"/>
      <c r="I3826" s="213"/>
      <c r="J3826" s="213"/>
    </row>
    <row r="3827" spans="2:10">
      <c r="B3827" s="239"/>
      <c r="C3827" s="213"/>
      <c r="E3827" s="213"/>
      <c r="F3827" s="213"/>
      <c r="G3827" s="213"/>
      <c r="H3827" s="213"/>
      <c r="I3827" s="213"/>
      <c r="J3827" s="213"/>
    </row>
    <row r="3828" spans="2:10">
      <c r="B3828" s="239"/>
      <c r="C3828" s="213"/>
      <c r="E3828" s="213"/>
      <c r="F3828" s="213"/>
      <c r="G3828" s="213"/>
      <c r="H3828" s="213"/>
      <c r="I3828" s="213"/>
      <c r="J3828" s="213"/>
    </row>
    <row r="3829" spans="2:10">
      <c r="B3829" s="239"/>
      <c r="C3829" s="213"/>
      <c r="E3829" s="213"/>
      <c r="F3829" s="213"/>
      <c r="G3829" s="213"/>
      <c r="H3829" s="213"/>
      <c r="I3829" s="213"/>
      <c r="J3829" s="213"/>
    </row>
    <row r="3830" spans="2:10">
      <c r="B3830" s="239"/>
      <c r="C3830" s="213"/>
      <c r="E3830" s="213"/>
      <c r="F3830" s="213"/>
      <c r="G3830" s="213"/>
      <c r="H3830" s="213"/>
      <c r="I3830" s="213"/>
      <c r="J3830" s="213"/>
    </row>
    <row r="3831" spans="2:10">
      <c r="B3831" s="239"/>
      <c r="C3831" s="213"/>
      <c r="E3831" s="213"/>
      <c r="F3831" s="213"/>
      <c r="G3831" s="213"/>
      <c r="H3831" s="213"/>
      <c r="I3831" s="213"/>
      <c r="J3831" s="213"/>
    </row>
    <row r="3832" spans="2:10">
      <c r="B3832" s="239"/>
      <c r="C3832" s="213"/>
      <c r="E3832" s="213"/>
      <c r="F3832" s="213"/>
      <c r="G3832" s="213"/>
      <c r="H3832" s="213"/>
      <c r="I3832" s="213"/>
      <c r="J3832" s="213"/>
    </row>
    <row r="3833" spans="2:10">
      <c r="B3833" s="239"/>
      <c r="C3833" s="213"/>
      <c r="E3833" s="213"/>
      <c r="F3833" s="213"/>
      <c r="G3833" s="213"/>
      <c r="H3833" s="213"/>
      <c r="I3833" s="213"/>
      <c r="J3833" s="213"/>
    </row>
    <row r="3834" spans="2:10">
      <c r="B3834" s="239"/>
      <c r="C3834" s="213"/>
      <c r="E3834" s="213"/>
      <c r="F3834" s="213"/>
      <c r="G3834" s="213"/>
      <c r="H3834" s="213"/>
      <c r="I3834" s="213"/>
      <c r="J3834" s="213"/>
    </row>
    <row r="3835" spans="2:10">
      <c r="B3835" s="239"/>
      <c r="C3835" s="213"/>
      <c r="E3835" s="213"/>
      <c r="F3835" s="213"/>
      <c r="G3835" s="213"/>
      <c r="H3835" s="213"/>
      <c r="I3835" s="213"/>
      <c r="J3835" s="213"/>
    </row>
    <row r="3836" spans="2:10">
      <c r="B3836" s="239"/>
      <c r="C3836" s="213"/>
      <c r="E3836" s="213"/>
      <c r="F3836" s="213"/>
      <c r="G3836" s="213"/>
      <c r="H3836" s="213"/>
      <c r="I3836" s="213"/>
      <c r="J3836" s="213"/>
    </row>
    <row r="3837" spans="2:10">
      <c r="B3837" s="239"/>
      <c r="C3837" s="213"/>
      <c r="E3837" s="213"/>
      <c r="F3837" s="213"/>
      <c r="G3837" s="213"/>
      <c r="H3837" s="213"/>
      <c r="I3837" s="213"/>
      <c r="J3837" s="213"/>
    </row>
    <row r="3838" spans="2:10">
      <c r="B3838" s="239"/>
      <c r="C3838" s="213"/>
      <c r="E3838" s="213"/>
      <c r="F3838" s="213"/>
      <c r="G3838" s="213"/>
      <c r="H3838" s="213"/>
      <c r="I3838" s="213"/>
      <c r="J3838" s="213"/>
    </row>
    <row r="3839" spans="2:10">
      <c r="B3839" s="239"/>
      <c r="C3839" s="213"/>
      <c r="E3839" s="213"/>
      <c r="F3839" s="213"/>
      <c r="G3839" s="213"/>
      <c r="H3839" s="213"/>
      <c r="I3839" s="213"/>
      <c r="J3839" s="213"/>
    </row>
    <row r="3840" spans="2:10">
      <c r="B3840" s="239"/>
      <c r="C3840" s="213"/>
      <c r="E3840" s="213"/>
      <c r="F3840" s="213"/>
      <c r="G3840" s="213"/>
      <c r="H3840" s="213"/>
      <c r="I3840" s="213"/>
      <c r="J3840" s="213"/>
    </row>
    <row r="3841" spans="2:10">
      <c r="B3841" s="239"/>
      <c r="C3841" s="213"/>
      <c r="E3841" s="213"/>
      <c r="F3841" s="213"/>
      <c r="G3841" s="213"/>
      <c r="H3841" s="213"/>
      <c r="I3841" s="213"/>
      <c r="J3841" s="213"/>
    </row>
    <row r="3842" spans="2:10">
      <c r="B3842" s="239"/>
      <c r="C3842" s="213"/>
      <c r="E3842" s="213"/>
      <c r="F3842" s="213"/>
      <c r="G3842" s="213"/>
      <c r="H3842" s="213"/>
      <c r="I3842" s="213"/>
      <c r="J3842" s="213"/>
    </row>
    <row r="3843" spans="2:10">
      <c r="B3843" s="239"/>
      <c r="C3843" s="213"/>
      <c r="E3843" s="213"/>
      <c r="F3843" s="213"/>
      <c r="G3843" s="213"/>
      <c r="H3843" s="213"/>
      <c r="I3843" s="213"/>
      <c r="J3843" s="213"/>
    </row>
    <row r="3844" spans="2:10">
      <c r="B3844" s="239"/>
      <c r="C3844" s="213"/>
      <c r="E3844" s="213"/>
      <c r="F3844" s="213"/>
      <c r="G3844" s="213"/>
      <c r="H3844" s="213"/>
      <c r="I3844" s="213"/>
      <c r="J3844" s="213"/>
    </row>
    <row r="3845" spans="2:10">
      <c r="B3845" s="239"/>
      <c r="C3845" s="213"/>
      <c r="E3845" s="213"/>
      <c r="F3845" s="213"/>
      <c r="G3845" s="213"/>
      <c r="H3845" s="213"/>
      <c r="I3845" s="213"/>
      <c r="J3845" s="213"/>
    </row>
    <row r="3846" spans="2:10">
      <c r="B3846" s="239"/>
      <c r="C3846" s="213"/>
      <c r="E3846" s="213"/>
      <c r="F3846" s="213"/>
      <c r="G3846" s="213"/>
      <c r="H3846" s="213"/>
      <c r="I3846" s="213"/>
      <c r="J3846" s="213"/>
    </row>
    <row r="3847" spans="2:10">
      <c r="B3847" s="239"/>
      <c r="C3847" s="213"/>
      <c r="E3847" s="213"/>
      <c r="F3847" s="213"/>
      <c r="G3847" s="213"/>
      <c r="H3847" s="213"/>
      <c r="I3847" s="213"/>
      <c r="J3847" s="213"/>
    </row>
    <row r="3848" spans="2:10">
      <c r="B3848" s="239"/>
      <c r="C3848" s="213"/>
      <c r="E3848" s="213"/>
      <c r="F3848" s="213"/>
      <c r="G3848" s="213"/>
      <c r="H3848" s="213"/>
      <c r="I3848" s="213"/>
      <c r="J3848" s="213"/>
    </row>
    <row r="3849" spans="2:10">
      <c r="B3849" s="239"/>
      <c r="C3849" s="213"/>
      <c r="E3849" s="213"/>
      <c r="F3849" s="213"/>
      <c r="G3849" s="213"/>
      <c r="H3849" s="213"/>
      <c r="I3849" s="213"/>
      <c r="J3849" s="213"/>
    </row>
    <row r="3850" spans="2:10">
      <c r="B3850" s="239"/>
      <c r="C3850" s="213"/>
      <c r="E3850" s="213"/>
      <c r="F3850" s="213"/>
      <c r="G3850" s="213"/>
      <c r="H3850" s="213"/>
      <c r="I3850" s="213"/>
      <c r="J3850" s="213"/>
    </row>
    <row r="3851" spans="2:10">
      <c r="B3851" s="239"/>
      <c r="C3851" s="213"/>
      <c r="E3851" s="213"/>
      <c r="F3851" s="213"/>
      <c r="G3851" s="213"/>
      <c r="H3851" s="213"/>
      <c r="I3851" s="213"/>
      <c r="J3851" s="213"/>
    </row>
    <row r="3852" spans="2:10">
      <c r="B3852" s="239"/>
      <c r="C3852" s="213"/>
      <c r="E3852" s="213"/>
      <c r="F3852" s="213"/>
      <c r="G3852" s="213"/>
      <c r="H3852" s="213"/>
      <c r="I3852" s="213"/>
      <c r="J3852" s="213"/>
    </row>
    <row r="3853" spans="2:10">
      <c r="B3853" s="239"/>
      <c r="C3853" s="213"/>
      <c r="E3853" s="213"/>
      <c r="F3853" s="213"/>
      <c r="G3853" s="213"/>
      <c r="H3853" s="213"/>
      <c r="I3853" s="213"/>
      <c r="J3853" s="213"/>
    </row>
    <row r="3854" spans="2:10">
      <c r="B3854" s="239"/>
      <c r="C3854" s="213"/>
      <c r="E3854" s="213"/>
      <c r="F3854" s="213"/>
      <c r="G3854" s="213"/>
      <c r="H3854" s="213"/>
      <c r="I3854" s="213"/>
      <c r="J3854" s="213"/>
    </row>
    <row r="3855" spans="2:10">
      <c r="B3855" s="239"/>
      <c r="C3855" s="213"/>
      <c r="E3855" s="213"/>
      <c r="F3855" s="213"/>
      <c r="G3855" s="213"/>
      <c r="H3855" s="213"/>
      <c r="I3855" s="213"/>
      <c r="J3855" s="213"/>
    </row>
    <row r="3856" spans="2:10">
      <c r="B3856" s="239"/>
      <c r="C3856" s="213"/>
      <c r="E3856" s="213"/>
      <c r="F3856" s="213"/>
      <c r="G3856" s="213"/>
      <c r="H3856" s="213"/>
      <c r="I3856" s="213"/>
      <c r="J3856" s="213"/>
    </row>
    <row r="3857" spans="2:10">
      <c r="B3857" s="239"/>
      <c r="C3857" s="213"/>
      <c r="E3857" s="213"/>
      <c r="F3857" s="213"/>
      <c r="G3857" s="213"/>
      <c r="H3857" s="213"/>
      <c r="I3857" s="213"/>
      <c r="J3857" s="213"/>
    </row>
    <row r="3858" spans="2:10">
      <c r="B3858" s="239"/>
      <c r="C3858" s="213"/>
      <c r="E3858" s="213"/>
      <c r="F3858" s="213"/>
      <c r="G3858" s="213"/>
      <c r="H3858" s="213"/>
      <c r="I3858" s="213"/>
      <c r="J3858" s="213"/>
    </row>
    <row r="3859" spans="2:10">
      <c r="B3859" s="239"/>
      <c r="C3859" s="213"/>
      <c r="E3859" s="213"/>
      <c r="F3859" s="213"/>
      <c r="G3859" s="213"/>
      <c r="H3859" s="213"/>
      <c r="I3859" s="213"/>
      <c r="J3859" s="213"/>
    </row>
    <row r="3860" spans="2:10">
      <c r="B3860" s="239"/>
      <c r="C3860" s="213"/>
      <c r="E3860" s="213"/>
      <c r="F3860" s="213"/>
      <c r="G3860" s="213"/>
      <c r="H3860" s="213"/>
      <c r="I3860" s="213"/>
      <c r="J3860" s="213"/>
    </row>
    <row r="3861" spans="2:10">
      <c r="B3861" s="239"/>
      <c r="C3861" s="213"/>
      <c r="E3861" s="213"/>
      <c r="F3861" s="213"/>
      <c r="G3861" s="213"/>
      <c r="H3861" s="213"/>
      <c r="I3861" s="213"/>
      <c r="J3861" s="213"/>
    </row>
    <row r="3862" spans="2:10">
      <c r="B3862" s="239"/>
      <c r="C3862" s="213"/>
      <c r="E3862" s="213"/>
      <c r="F3862" s="213"/>
      <c r="G3862" s="213"/>
      <c r="H3862" s="213"/>
      <c r="I3862" s="213"/>
      <c r="J3862" s="213"/>
    </row>
    <row r="3863" spans="2:10">
      <c r="B3863" s="239"/>
      <c r="C3863" s="213"/>
      <c r="E3863" s="213"/>
      <c r="F3863" s="213"/>
      <c r="G3863" s="213"/>
      <c r="H3863" s="213"/>
      <c r="I3863" s="213"/>
      <c r="J3863" s="213"/>
    </row>
    <row r="3864" spans="2:10">
      <c r="B3864" s="239"/>
      <c r="C3864" s="213"/>
      <c r="E3864" s="213"/>
      <c r="F3864" s="213"/>
      <c r="G3864" s="213"/>
      <c r="H3864" s="213"/>
      <c r="I3864" s="213"/>
      <c r="J3864" s="213"/>
    </row>
    <row r="3865" spans="2:10">
      <c r="B3865" s="239"/>
      <c r="C3865" s="213"/>
      <c r="E3865" s="213"/>
      <c r="F3865" s="213"/>
      <c r="G3865" s="213"/>
      <c r="H3865" s="213"/>
      <c r="I3865" s="213"/>
      <c r="J3865" s="213"/>
    </row>
    <row r="3866" spans="2:10">
      <c r="B3866" s="239"/>
      <c r="C3866" s="213"/>
      <c r="E3866" s="213"/>
      <c r="F3866" s="213"/>
      <c r="G3866" s="213"/>
      <c r="H3866" s="213"/>
      <c r="I3866" s="213"/>
      <c r="J3866" s="213"/>
    </row>
    <row r="3867" spans="2:10">
      <c r="B3867" s="239"/>
      <c r="C3867" s="213"/>
      <c r="E3867" s="213"/>
      <c r="F3867" s="213"/>
      <c r="G3867" s="213"/>
      <c r="H3867" s="213"/>
      <c r="I3867" s="213"/>
      <c r="J3867" s="213"/>
    </row>
    <row r="3868" spans="2:10">
      <c r="B3868" s="239"/>
      <c r="C3868" s="213"/>
      <c r="E3868" s="213"/>
      <c r="F3868" s="213"/>
      <c r="G3868" s="213"/>
      <c r="H3868" s="213"/>
      <c r="I3868" s="213"/>
      <c r="J3868" s="213"/>
    </row>
    <row r="3869" spans="2:10">
      <c r="B3869" s="239"/>
      <c r="C3869" s="213"/>
      <c r="E3869" s="213"/>
      <c r="F3869" s="213"/>
      <c r="G3869" s="213"/>
      <c r="H3869" s="213"/>
      <c r="I3869" s="213"/>
      <c r="J3869" s="213"/>
    </row>
    <row r="3870" spans="2:10">
      <c r="B3870" s="239"/>
      <c r="C3870" s="213"/>
      <c r="E3870" s="213"/>
      <c r="F3870" s="213"/>
      <c r="G3870" s="213"/>
      <c r="H3870" s="213"/>
      <c r="I3870" s="213"/>
      <c r="J3870" s="213"/>
    </row>
    <row r="3871" spans="2:10">
      <c r="B3871" s="239"/>
      <c r="C3871" s="213"/>
      <c r="E3871" s="213"/>
      <c r="F3871" s="213"/>
      <c r="G3871" s="213"/>
      <c r="H3871" s="213"/>
      <c r="I3871" s="213"/>
      <c r="J3871" s="213"/>
    </row>
    <row r="3872" spans="2:10">
      <c r="B3872" s="239"/>
      <c r="C3872" s="213"/>
      <c r="E3872" s="213"/>
      <c r="F3872" s="213"/>
      <c r="G3872" s="213"/>
      <c r="H3872" s="213"/>
      <c r="I3872" s="213"/>
      <c r="J3872" s="213"/>
    </row>
    <row r="3873" spans="2:10">
      <c r="B3873" s="239"/>
      <c r="C3873" s="213"/>
      <c r="E3873" s="213"/>
      <c r="F3873" s="213"/>
      <c r="G3873" s="213"/>
      <c r="H3873" s="213"/>
      <c r="I3873" s="213"/>
      <c r="J3873" s="213"/>
    </row>
    <row r="3874" spans="2:10">
      <c r="B3874" s="239"/>
      <c r="C3874" s="213"/>
      <c r="E3874" s="213"/>
      <c r="F3874" s="213"/>
      <c r="G3874" s="213"/>
      <c r="H3874" s="213"/>
      <c r="I3874" s="213"/>
      <c r="J3874" s="213"/>
    </row>
    <row r="3875" spans="2:10">
      <c r="B3875" s="239"/>
      <c r="C3875" s="213"/>
      <c r="E3875" s="213"/>
      <c r="F3875" s="213"/>
      <c r="G3875" s="213"/>
      <c r="H3875" s="213"/>
      <c r="I3875" s="213"/>
      <c r="J3875" s="213"/>
    </row>
    <row r="3876" spans="2:10">
      <c r="B3876" s="239"/>
      <c r="C3876" s="213"/>
      <c r="E3876" s="213"/>
      <c r="F3876" s="213"/>
      <c r="G3876" s="213"/>
      <c r="H3876" s="213"/>
      <c r="I3876" s="213"/>
      <c r="J3876" s="213"/>
    </row>
    <row r="3877" spans="2:10">
      <c r="B3877" s="239"/>
      <c r="C3877" s="213"/>
      <c r="E3877" s="213"/>
      <c r="F3877" s="213"/>
      <c r="G3877" s="213"/>
      <c r="H3877" s="213"/>
      <c r="I3877" s="213"/>
      <c r="J3877" s="213"/>
    </row>
    <row r="3878" spans="2:10">
      <c r="B3878" s="239"/>
      <c r="C3878" s="213"/>
      <c r="E3878" s="213"/>
      <c r="F3878" s="213"/>
      <c r="G3878" s="213"/>
      <c r="H3878" s="213"/>
      <c r="I3878" s="213"/>
      <c r="J3878" s="213"/>
    </row>
    <row r="3879" spans="2:10">
      <c r="B3879" s="239"/>
      <c r="C3879" s="213"/>
      <c r="E3879" s="213"/>
      <c r="F3879" s="213"/>
      <c r="G3879" s="213"/>
      <c r="H3879" s="213"/>
      <c r="I3879" s="213"/>
      <c r="J3879" s="213"/>
    </row>
    <row r="3880" spans="2:10">
      <c r="B3880" s="239"/>
      <c r="C3880" s="213"/>
      <c r="E3880" s="213"/>
      <c r="F3880" s="213"/>
      <c r="G3880" s="213"/>
      <c r="H3880" s="213"/>
      <c r="I3880" s="213"/>
      <c r="J3880" s="213"/>
    </row>
    <row r="3881" spans="2:10">
      <c r="B3881" s="239"/>
      <c r="C3881" s="213"/>
      <c r="E3881" s="213"/>
      <c r="F3881" s="213"/>
      <c r="G3881" s="213"/>
      <c r="H3881" s="213"/>
      <c r="I3881" s="213"/>
      <c r="J3881" s="213"/>
    </row>
    <row r="3882" spans="2:10">
      <c r="B3882" s="239"/>
      <c r="C3882" s="213"/>
      <c r="E3882" s="213"/>
      <c r="F3882" s="213"/>
      <c r="G3882" s="213"/>
      <c r="H3882" s="213"/>
      <c r="I3882" s="213"/>
      <c r="J3882" s="213"/>
    </row>
    <row r="3883" spans="2:10">
      <c r="B3883" s="239"/>
      <c r="C3883" s="213"/>
      <c r="E3883" s="213"/>
      <c r="F3883" s="213"/>
      <c r="G3883" s="213"/>
      <c r="H3883" s="213"/>
      <c r="I3883" s="213"/>
      <c r="J3883" s="213"/>
    </row>
    <row r="3884" spans="2:10">
      <c r="B3884" s="239"/>
      <c r="C3884" s="213"/>
      <c r="E3884" s="213"/>
      <c r="F3884" s="213"/>
      <c r="G3884" s="213"/>
      <c r="H3884" s="213"/>
      <c r="I3884" s="213"/>
      <c r="J3884" s="213"/>
    </row>
    <row r="3885" spans="2:10">
      <c r="B3885" s="239"/>
      <c r="C3885" s="213"/>
      <c r="E3885" s="213"/>
      <c r="F3885" s="213"/>
      <c r="G3885" s="213"/>
      <c r="H3885" s="213"/>
      <c r="I3885" s="213"/>
      <c r="J3885" s="213"/>
    </row>
    <row r="3886" spans="2:10">
      <c r="B3886" s="239"/>
      <c r="C3886" s="213"/>
      <c r="E3886" s="213"/>
      <c r="F3886" s="213"/>
      <c r="G3886" s="213"/>
      <c r="H3886" s="213"/>
      <c r="I3886" s="213"/>
      <c r="J3886" s="213"/>
    </row>
    <row r="3887" spans="2:10">
      <c r="B3887" s="239"/>
      <c r="C3887" s="213"/>
      <c r="E3887" s="213"/>
      <c r="F3887" s="213"/>
      <c r="G3887" s="213"/>
      <c r="H3887" s="213"/>
      <c r="I3887" s="213"/>
      <c r="J3887" s="213"/>
    </row>
    <row r="3888" spans="2:10">
      <c r="B3888" s="239"/>
      <c r="C3888" s="213"/>
      <c r="E3888" s="213"/>
      <c r="F3888" s="213"/>
      <c r="G3888" s="213"/>
      <c r="H3888" s="213"/>
      <c r="I3888" s="213"/>
      <c r="J3888" s="213"/>
    </row>
    <row r="3889" spans="2:10">
      <c r="B3889" s="239"/>
      <c r="C3889" s="213"/>
      <c r="E3889" s="213"/>
      <c r="F3889" s="213"/>
      <c r="G3889" s="213"/>
      <c r="H3889" s="213"/>
      <c r="I3889" s="213"/>
      <c r="J3889" s="213"/>
    </row>
    <row r="3890" spans="2:10">
      <c r="B3890" s="239"/>
      <c r="C3890" s="213"/>
      <c r="E3890" s="213"/>
      <c r="F3890" s="213"/>
      <c r="G3890" s="213"/>
      <c r="H3890" s="213"/>
      <c r="I3890" s="213"/>
      <c r="J3890" s="213"/>
    </row>
    <row r="3891" spans="2:10">
      <c r="B3891" s="239"/>
      <c r="C3891" s="213"/>
      <c r="E3891" s="213"/>
      <c r="F3891" s="213"/>
      <c r="G3891" s="213"/>
      <c r="H3891" s="213"/>
      <c r="I3891" s="213"/>
      <c r="J3891" s="213"/>
    </row>
    <row r="3892" spans="2:10">
      <c r="B3892" s="239"/>
      <c r="C3892" s="213"/>
      <c r="E3892" s="213"/>
      <c r="F3892" s="213"/>
      <c r="G3892" s="213"/>
      <c r="H3892" s="213"/>
      <c r="I3892" s="213"/>
      <c r="J3892" s="213"/>
    </row>
    <row r="3893" spans="2:10">
      <c r="B3893" s="239"/>
      <c r="C3893" s="213"/>
      <c r="E3893" s="213"/>
      <c r="F3893" s="213"/>
      <c r="G3893" s="213"/>
      <c r="H3893" s="213"/>
      <c r="I3893" s="213"/>
      <c r="J3893" s="213"/>
    </row>
    <row r="3894" spans="2:10">
      <c r="B3894" s="239"/>
      <c r="C3894" s="213"/>
      <c r="E3894" s="213"/>
      <c r="F3894" s="213"/>
      <c r="G3894" s="213"/>
      <c r="H3894" s="213"/>
      <c r="I3894" s="213"/>
      <c r="J3894" s="213"/>
    </row>
    <row r="3895" spans="2:10">
      <c r="B3895" s="239"/>
      <c r="C3895" s="213"/>
      <c r="E3895" s="213"/>
      <c r="F3895" s="213"/>
      <c r="G3895" s="213"/>
      <c r="H3895" s="213"/>
      <c r="I3895" s="213"/>
      <c r="J3895" s="213"/>
    </row>
    <row r="3896" spans="2:10">
      <c r="B3896" s="239"/>
      <c r="C3896" s="213"/>
      <c r="E3896" s="213"/>
      <c r="F3896" s="213"/>
      <c r="G3896" s="213"/>
      <c r="H3896" s="213"/>
      <c r="I3896" s="213"/>
      <c r="J3896" s="213"/>
    </row>
    <row r="3897" spans="2:10">
      <c r="B3897" s="239"/>
      <c r="C3897" s="213"/>
      <c r="E3897" s="213"/>
      <c r="F3897" s="213"/>
      <c r="G3897" s="213"/>
      <c r="H3897" s="213"/>
      <c r="I3897" s="213"/>
      <c r="J3897" s="213"/>
    </row>
    <row r="3898" spans="2:10">
      <c r="B3898" s="239"/>
      <c r="C3898" s="213"/>
      <c r="E3898" s="213"/>
      <c r="F3898" s="213"/>
      <c r="G3898" s="213"/>
      <c r="H3898" s="213"/>
      <c r="I3898" s="213"/>
      <c r="J3898" s="213"/>
    </row>
    <row r="3899" spans="2:10">
      <c r="B3899" s="239"/>
      <c r="C3899" s="213"/>
      <c r="E3899" s="213"/>
      <c r="F3899" s="213"/>
      <c r="G3899" s="213"/>
      <c r="H3899" s="213"/>
      <c r="I3899" s="213"/>
      <c r="J3899" s="213"/>
    </row>
    <row r="3900" spans="2:10">
      <c r="B3900" s="239"/>
      <c r="C3900" s="213"/>
      <c r="E3900" s="213"/>
      <c r="F3900" s="213"/>
      <c r="G3900" s="213"/>
      <c r="H3900" s="213"/>
      <c r="I3900" s="213"/>
      <c r="J3900" s="213"/>
    </row>
    <row r="3901" spans="2:10">
      <c r="B3901" s="239"/>
      <c r="C3901" s="213"/>
      <c r="E3901" s="213"/>
      <c r="F3901" s="213"/>
      <c r="G3901" s="213"/>
      <c r="H3901" s="213"/>
      <c r="I3901" s="213"/>
      <c r="J3901" s="213"/>
    </row>
    <row r="3902" spans="2:10">
      <c r="B3902" s="239"/>
      <c r="C3902" s="213"/>
      <c r="E3902" s="213"/>
      <c r="F3902" s="213"/>
      <c r="G3902" s="213"/>
      <c r="H3902" s="213"/>
      <c r="I3902" s="213"/>
      <c r="J3902" s="213"/>
    </row>
    <row r="3903" spans="2:10">
      <c r="B3903" s="239"/>
      <c r="C3903" s="213"/>
      <c r="E3903" s="213"/>
      <c r="F3903" s="213"/>
      <c r="G3903" s="213"/>
      <c r="H3903" s="213"/>
      <c r="I3903" s="213"/>
      <c r="J3903" s="213"/>
    </row>
    <row r="3904" spans="2:10">
      <c r="B3904" s="239"/>
      <c r="C3904" s="213"/>
      <c r="E3904" s="213"/>
      <c r="F3904" s="213"/>
      <c r="G3904" s="213"/>
      <c r="H3904" s="213"/>
      <c r="I3904" s="213"/>
      <c r="J3904" s="213"/>
    </row>
    <row r="3905" spans="2:10">
      <c r="B3905" s="239"/>
      <c r="C3905" s="213"/>
      <c r="E3905" s="213"/>
      <c r="F3905" s="213"/>
      <c r="G3905" s="213"/>
      <c r="H3905" s="213"/>
      <c r="I3905" s="213"/>
      <c r="J3905" s="213"/>
    </row>
    <row r="3906" spans="2:10">
      <c r="B3906" s="239"/>
      <c r="C3906" s="213"/>
      <c r="E3906" s="213"/>
      <c r="F3906" s="213"/>
      <c r="G3906" s="213"/>
      <c r="H3906" s="213"/>
      <c r="I3906" s="213"/>
      <c r="J3906" s="213"/>
    </row>
    <row r="3907" spans="2:10">
      <c r="B3907" s="239"/>
      <c r="C3907" s="213"/>
      <c r="E3907" s="213"/>
      <c r="F3907" s="213"/>
      <c r="G3907" s="213"/>
      <c r="H3907" s="213"/>
      <c r="I3907" s="213"/>
      <c r="J3907" s="213"/>
    </row>
    <row r="3908" spans="2:10">
      <c r="B3908" s="239"/>
      <c r="C3908" s="213"/>
      <c r="E3908" s="213"/>
      <c r="F3908" s="213"/>
      <c r="G3908" s="213"/>
      <c r="H3908" s="213"/>
      <c r="I3908" s="213"/>
      <c r="J3908" s="213"/>
    </row>
    <row r="3909" spans="2:10">
      <c r="B3909" s="239"/>
      <c r="C3909" s="213"/>
      <c r="E3909" s="213"/>
      <c r="F3909" s="213"/>
      <c r="G3909" s="213"/>
      <c r="H3909" s="213"/>
      <c r="I3909" s="213"/>
      <c r="J3909" s="213"/>
    </row>
    <row r="3910" spans="2:10">
      <c r="B3910" s="239"/>
      <c r="C3910" s="213"/>
      <c r="E3910" s="213"/>
      <c r="F3910" s="213"/>
      <c r="G3910" s="213"/>
      <c r="H3910" s="213"/>
      <c r="I3910" s="213"/>
      <c r="J3910" s="213"/>
    </row>
    <row r="3911" spans="2:10">
      <c r="B3911" s="239"/>
      <c r="C3911" s="213"/>
      <c r="E3911" s="213"/>
      <c r="F3911" s="213"/>
      <c r="G3911" s="213"/>
      <c r="H3911" s="213"/>
      <c r="I3911" s="213"/>
      <c r="J3911" s="213"/>
    </row>
    <row r="3912" spans="2:10">
      <c r="B3912" s="239"/>
      <c r="C3912" s="213"/>
      <c r="E3912" s="213"/>
      <c r="F3912" s="213"/>
      <c r="G3912" s="213"/>
      <c r="H3912" s="213"/>
      <c r="I3912" s="213"/>
      <c r="J3912" s="213"/>
    </row>
    <row r="3913" spans="2:10">
      <c r="B3913" s="239"/>
      <c r="C3913" s="213"/>
      <c r="E3913" s="213"/>
      <c r="F3913" s="213"/>
      <c r="G3913" s="213"/>
      <c r="H3913" s="213"/>
      <c r="I3913" s="213"/>
      <c r="J3913" s="213"/>
    </row>
    <row r="3914" spans="2:10">
      <c r="B3914" s="239"/>
      <c r="C3914" s="213"/>
      <c r="E3914" s="213"/>
      <c r="F3914" s="213"/>
      <c r="G3914" s="213"/>
      <c r="H3914" s="213"/>
      <c r="I3914" s="213"/>
      <c r="J3914" s="213"/>
    </row>
    <row r="3915" spans="2:10">
      <c r="B3915" s="239"/>
      <c r="C3915" s="213"/>
      <c r="E3915" s="213"/>
      <c r="F3915" s="213"/>
      <c r="G3915" s="213"/>
      <c r="H3915" s="213"/>
      <c r="I3915" s="213"/>
      <c r="J3915" s="213"/>
    </row>
    <row r="3916" spans="2:10">
      <c r="B3916" s="239"/>
      <c r="C3916" s="213"/>
      <c r="E3916" s="213"/>
      <c r="F3916" s="213"/>
      <c r="G3916" s="213"/>
      <c r="H3916" s="213"/>
      <c r="I3916" s="213"/>
      <c r="J3916" s="213"/>
    </row>
    <row r="3917" spans="2:10">
      <c r="B3917" s="239"/>
      <c r="C3917" s="213"/>
      <c r="E3917" s="213"/>
      <c r="F3917" s="213"/>
      <c r="G3917" s="213"/>
      <c r="H3917" s="213"/>
      <c r="I3917" s="213"/>
      <c r="J3917" s="213"/>
    </row>
    <row r="3918" spans="2:10">
      <c r="B3918" s="239"/>
      <c r="C3918" s="213"/>
      <c r="E3918" s="213"/>
      <c r="F3918" s="213"/>
      <c r="G3918" s="213"/>
      <c r="H3918" s="213"/>
      <c r="I3918" s="213"/>
      <c r="J3918" s="213"/>
    </row>
    <row r="3919" spans="2:10">
      <c r="B3919" s="239"/>
      <c r="C3919" s="213"/>
      <c r="E3919" s="213"/>
      <c r="F3919" s="213"/>
      <c r="G3919" s="213"/>
      <c r="H3919" s="213"/>
      <c r="I3919" s="213"/>
      <c r="J3919" s="213"/>
    </row>
    <row r="3920" spans="2:10">
      <c r="B3920" s="239"/>
      <c r="C3920" s="213"/>
      <c r="E3920" s="213"/>
      <c r="F3920" s="213"/>
      <c r="G3920" s="213"/>
      <c r="H3920" s="213"/>
      <c r="I3920" s="213"/>
      <c r="J3920" s="213"/>
    </row>
    <row r="3921" spans="2:10">
      <c r="B3921" s="239"/>
      <c r="C3921" s="213"/>
      <c r="E3921" s="213"/>
      <c r="F3921" s="213"/>
      <c r="G3921" s="213"/>
      <c r="H3921" s="213"/>
      <c r="I3921" s="213"/>
      <c r="J3921" s="213"/>
    </row>
    <row r="3922" spans="2:10">
      <c r="B3922" s="239"/>
      <c r="C3922" s="213"/>
      <c r="E3922" s="213"/>
      <c r="F3922" s="213"/>
      <c r="G3922" s="213"/>
      <c r="H3922" s="213"/>
      <c r="I3922" s="213"/>
      <c r="J3922" s="213"/>
    </row>
    <row r="3923" spans="2:10">
      <c r="B3923" s="239"/>
      <c r="C3923" s="213"/>
      <c r="E3923" s="213"/>
      <c r="F3923" s="213"/>
      <c r="G3923" s="213"/>
      <c r="H3923" s="213"/>
      <c r="I3923" s="213"/>
      <c r="J3923" s="213"/>
    </row>
    <row r="3924" spans="2:10">
      <c r="B3924" s="239"/>
      <c r="C3924" s="213"/>
      <c r="E3924" s="213"/>
      <c r="F3924" s="213"/>
      <c r="G3924" s="213"/>
      <c r="H3924" s="213"/>
      <c r="I3924" s="213"/>
      <c r="J3924" s="213"/>
    </row>
    <row r="3925" spans="2:10">
      <c r="B3925" s="239"/>
      <c r="C3925" s="213"/>
      <c r="E3925" s="213"/>
      <c r="F3925" s="213"/>
      <c r="G3925" s="213"/>
      <c r="H3925" s="213"/>
      <c r="I3925" s="213"/>
      <c r="J3925" s="213"/>
    </row>
    <row r="3926" spans="2:10">
      <c r="B3926" s="239"/>
      <c r="C3926" s="213"/>
      <c r="E3926" s="213"/>
      <c r="F3926" s="213"/>
      <c r="G3926" s="213"/>
      <c r="H3926" s="213"/>
      <c r="I3926" s="213"/>
      <c r="J3926" s="213"/>
    </row>
    <row r="3927" spans="2:10">
      <c r="B3927" s="239"/>
      <c r="C3927" s="213"/>
      <c r="E3927" s="213"/>
      <c r="F3927" s="213"/>
      <c r="G3927" s="213"/>
      <c r="H3927" s="213"/>
      <c r="I3927" s="213"/>
      <c r="J3927" s="213"/>
    </row>
    <row r="3928" spans="2:10">
      <c r="B3928" s="239"/>
      <c r="C3928" s="213"/>
      <c r="E3928" s="213"/>
      <c r="F3928" s="213"/>
      <c r="G3928" s="213"/>
      <c r="H3928" s="213"/>
      <c r="I3928" s="213"/>
      <c r="J3928" s="213"/>
    </row>
    <row r="3929" spans="2:10">
      <c r="B3929" s="239"/>
      <c r="C3929" s="213"/>
      <c r="E3929" s="213"/>
      <c r="F3929" s="213"/>
      <c r="G3929" s="213"/>
      <c r="H3929" s="213"/>
      <c r="I3929" s="213"/>
      <c r="J3929" s="213"/>
    </row>
    <row r="3930" spans="2:10">
      <c r="B3930" s="239"/>
      <c r="C3930" s="213"/>
      <c r="E3930" s="213"/>
      <c r="F3930" s="213"/>
      <c r="G3930" s="213"/>
      <c r="H3930" s="213"/>
      <c r="I3930" s="213"/>
      <c r="J3930" s="213"/>
    </row>
    <row r="3931" spans="2:10">
      <c r="B3931" s="239"/>
      <c r="C3931" s="213"/>
      <c r="E3931" s="213"/>
      <c r="F3931" s="213"/>
      <c r="G3931" s="213"/>
      <c r="H3931" s="213"/>
      <c r="I3931" s="213"/>
      <c r="J3931" s="213"/>
    </row>
    <row r="3932" spans="2:10">
      <c r="B3932" s="239"/>
      <c r="C3932" s="213"/>
      <c r="E3932" s="213"/>
      <c r="F3932" s="213"/>
      <c r="G3932" s="213"/>
      <c r="H3932" s="213"/>
      <c r="I3932" s="213"/>
      <c r="J3932" s="213"/>
    </row>
    <row r="3933" spans="2:10">
      <c r="B3933" s="239"/>
      <c r="C3933" s="213"/>
      <c r="E3933" s="213"/>
      <c r="F3933" s="213"/>
      <c r="G3933" s="213"/>
      <c r="H3933" s="213"/>
      <c r="I3933" s="213"/>
      <c r="J3933" s="213"/>
    </row>
    <row r="3934" spans="2:10">
      <c r="B3934" s="239"/>
      <c r="C3934" s="213"/>
      <c r="E3934" s="213"/>
      <c r="F3934" s="213"/>
      <c r="G3934" s="213"/>
      <c r="H3934" s="213"/>
      <c r="I3934" s="213"/>
      <c r="J3934" s="213"/>
    </row>
    <row r="3935" spans="2:10">
      <c r="B3935" s="239"/>
      <c r="C3935" s="213"/>
      <c r="E3935" s="213"/>
      <c r="F3935" s="213"/>
      <c r="G3935" s="213"/>
      <c r="H3935" s="213"/>
      <c r="I3935" s="213"/>
      <c r="J3935" s="213"/>
    </row>
    <row r="3936" spans="2:10">
      <c r="B3936" s="239"/>
      <c r="C3936" s="213"/>
      <c r="E3936" s="213"/>
      <c r="F3936" s="213"/>
      <c r="G3936" s="213"/>
      <c r="H3936" s="213"/>
      <c r="I3936" s="213"/>
      <c r="J3936" s="213"/>
    </row>
    <row r="3937" spans="2:10">
      <c r="B3937" s="239"/>
      <c r="C3937" s="213"/>
      <c r="E3937" s="213"/>
      <c r="F3937" s="213"/>
      <c r="G3937" s="213"/>
      <c r="H3937" s="213"/>
      <c r="I3937" s="213"/>
      <c r="J3937" s="213"/>
    </row>
    <row r="3938" spans="2:10">
      <c r="B3938" s="239"/>
      <c r="C3938" s="213"/>
      <c r="E3938" s="213"/>
      <c r="F3938" s="213"/>
      <c r="G3938" s="213"/>
      <c r="H3938" s="213"/>
      <c r="I3938" s="213"/>
      <c r="J3938" s="213"/>
    </row>
    <row r="3939" spans="2:10">
      <c r="B3939" s="239"/>
      <c r="C3939" s="213"/>
      <c r="E3939" s="213"/>
      <c r="F3939" s="213"/>
      <c r="G3939" s="213"/>
      <c r="H3939" s="213"/>
      <c r="I3939" s="213"/>
      <c r="J3939" s="213"/>
    </row>
    <row r="3940" spans="2:10">
      <c r="B3940" s="239"/>
      <c r="C3940" s="213"/>
      <c r="E3940" s="213"/>
      <c r="F3940" s="213"/>
      <c r="G3940" s="213"/>
      <c r="H3940" s="213"/>
      <c r="I3940" s="213"/>
      <c r="J3940" s="213"/>
    </row>
    <row r="3941" spans="2:10">
      <c r="B3941" s="239"/>
      <c r="C3941" s="213"/>
      <c r="E3941" s="213"/>
      <c r="F3941" s="213"/>
      <c r="G3941" s="213"/>
      <c r="H3941" s="213"/>
      <c r="I3941" s="213"/>
      <c r="J3941" s="213"/>
    </row>
    <row r="3942" spans="2:10">
      <c r="B3942" s="239"/>
      <c r="C3942" s="213"/>
      <c r="E3942" s="213"/>
      <c r="F3942" s="213"/>
      <c r="G3942" s="213"/>
      <c r="H3942" s="213"/>
      <c r="I3942" s="213"/>
      <c r="J3942" s="213"/>
    </row>
    <row r="3943" spans="2:10">
      <c r="B3943" s="239"/>
      <c r="C3943" s="213"/>
      <c r="E3943" s="213"/>
      <c r="F3943" s="213"/>
      <c r="G3943" s="213"/>
      <c r="H3943" s="213"/>
      <c r="I3943" s="213"/>
      <c r="J3943" s="213"/>
    </row>
    <row r="3944" spans="2:10">
      <c r="B3944" s="239"/>
      <c r="C3944" s="213"/>
      <c r="E3944" s="213"/>
      <c r="F3944" s="213"/>
      <c r="G3944" s="213"/>
      <c r="H3944" s="213"/>
      <c r="I3944" s="213"/>
      <c r="J3944" s="213"/>
    </row>
    <row r="3945" spans="2:10">
      <c r="B3945" s="239"/>
      <c r="C3945" s="213"/>
      <c r="E3945" s="213"/>
      <c r="F3945" s="213"/>
      <c r="G3945" s="213"/>
      <c r="H3945" s="213"/>
      <c r="I3945" s="213"/>
      <c r="J3945" s="213"/>
    </row>
    <row r="3946" spans="2:10">
      <c r="B3946" s="239"/>
      <c r="C3946" s="213"/>
      <c r="E3946" s="213"/>
      <c r="F3946" s="213"/>
      <c r="G3946" s="213"/>
      <c r="H3946" s="213"/>
      <c r="I3946" s="213"/>
      <c r="J3946" s="213"/>
    </row>
    <row r="3947" spans="2:10">
      <c r="B3947" s="239"/>
      <c r="C3947" s="213"/>
      <c r="E3947" s="213"/>
      <c r="F3947" s="213"/>
      <c r="G3947" s="213"/>
      <c r="H3947" s="213"/>
      <c r="I3947" s="213"/>
      <c r="J3947" s="213"/>
    </row>
    <row r="3948" spans="2:10">
      <c r="B3948" s="239"/>
      <c r="C3948" s="213"/>
      <c r="E3948" s="213"/>
      <c r="F3948" s="213"/>
      <c r="G3948" s="213"/>
      <c r="H3948" s="213"/>
      <c r="I3948" s="213"/>
      <c r="J3948" s="213"/>
    </row>
    <row r="3949" spans="2:10">
      <c r="B3949" s="239"/>
      <c r="C3949" s="213"/>
      <c r="E3949" s="213"/>
      <c r="F3949" s="213"/>
      <c r="G3949" s="213"/>
      <c r="H3949" s="213"/>
      <c r="I3949" s="213"/>
      <c r="J3949" s="213"/>
    </row>
    <row r="3950" spans="2:10">
      <c r="B3950" s="239"/>
      <c r="C3950" s="213"/>
      <c r="E3950" s="213"/>
      <c r="F3950" s="213"/>
      <c r="G3950" s="213"/>
      <c r="H3950" s="213"/>
      <c r="I3950" s="213"/>
      <c r="J3950" s="213"/>
    </row>
    <row r="3951" spans="2:10">
      <c r="B3951" s="239"/>
      <c r="C3951" s="213"/>
      <c r="E3951" s="213"/>
      <c r="F3951" s="213"/>
      <c r="G3951" s="213"/>
      <c r="H3951" s="213"/>
      <c r="I3951" s="213"/>
      <c r="J3951" s="213"/>
    </row>
    <row r="3952" spans="2:10">
      <c r="B3952" s="239"/>
      <c r="C3952" s="213"/>
      <c r="E3952" s="213"/>
      <c r="F3952" s="213"/>
      <c r="G3952" s="213"/>
      <c r="H3952" s="213"/>
      <c r="I3952" s="213"/>
      <c r="J3952" s="213"/>
    </row>
    <row r="3953" spans="2:10">
      <c r="B3953" s="239"/>
      <c r="C3953" s="213"/>
      <c r="E3953" s="213"/>
      <c r="F3953" s="213"/>
      <c r="G3953" s="213"/>
      <c r="H3953" s="213"/>
      <c r="I3953" s="213"/>
      <c r="J3953" s="213"/>
    </row>
    <row r="3954" spans="2:10">
      <c r="B3954" s="239"/>
      <c r="C3954" s="213"/>
      <c r="E3954" s="213"/>
      <c r="F3954" s="213"/>
      <c r="G3954" s="213"/>
      <c r="H3954" s="213"/>
      <c r="I3954" s="213"/>
      <c r="J3954" s="213"/>
    </row>
    <row r="3955" spans="2:10">
      <c r="B3955" s="239"/>
      <c r="C3955" s="213"/>
      <c r="E3955" s="213"/>
      <c r="F3955" s="213"/>
      <c r="G3955" s="213"/>
      <c r="H3955" s="213"/>
      <c r="I3955" s="213"/>
      <c r="J3955" s="213"/>
    </row>
    <row r="3956" spans="2:10">
      <c r="B3956" s="239"/>
      <c r="C3956" s="213"/>
      <c r="E3956" s="213"/>
      <c r="F3956" s="213"/>
      <c r="G3956" s="213"/>
      <c r="H3956" s="213"/>
      <c r="I3956" s="213"/>
      <c r="J3956" s="213"/>
    </row>
    <row r="3957" spans="2:10">
      <c r="B3957" s="239"/>
      <c r="C3957" s="213"/>
      <c r="E3957" s="213"/>
      <c r="F3957" s="213"/>
      <c r="G3957" s="213"/>
      <c r="H3957" s="213"/>
      <c r="I3957" s="213"/>
      <c r="J3957" s="213"/>
    </row>
    <row r="3958" spans="2:10">
      <c r="B3958" s="239"/>
      <c r="C3958" s="213"/>
      <c r="E3958" s="213"/>
      <c r="F3958" s="213"/>
      <c r="G3958" s="213"/>
      <c r="H3958" s="213"/>
      <c r="I3958" s="213"/>
      <c r="J3958" s="213"/>
    </row>
    <row r="3959" spans="2:10">
      <c r="B3959" s="239"/>
      <c r="C3959" s="213"/>
      <c r="E3959" s="213"/>
      <c r="F3959" s="213"/>
      <c r="G3959" s="213"/>
      <c r="H3959" s="213"/>
      <c r="I3959" s="213"/>
      <c r="J3959" s="213"/>
    </row>
    <row r="3960" spans="2:10">
      <c r="B3960" s="239"/>
      <c r="C3960" s="213"/>
      <c r="E3960" s="213"/>
      <c r="F3960" s="213"/>
      <c r="G3960" s="213"/>
      <c r="H3960" s="213"/>
      <c r="I3960" s="213"/>
      <c r="J3960" s="213"/>
    </row>
    <row r="3961" spans="2:10">
      <c r="B3961" s="239"/>
      <c r="C3961" s="213"/>
      <c r="E3961" s="213"/>
      <c r="F3961" s="213"/>
      <c r="G3961" s="213"/>
      <c r="H3961" s="213"/>
      <c r="I3961" s="213"/>
      <c r="J3961" s="213"/>
    </row>
    <row r="3962" spans="2:10">
      <c r="B3962" s="239"/>
      <c r="C3962" s="213"/>
      <c r="E3962" s="213"/>
      <c r="F3962" s="213"/>
      <c r="G3962" s="213"/>
      <c r="H3962" s="213"/>
      <c r="I3962" s="213"/>
      <c r="J3962" s="213"/>
    </row>
    <row r="3963" spans="2:10">
      <c r="B3963" s="239"/>
      <c r="C3963" s="213"/>
      <c r="E3963" s="213"/>
      <c r="F3963" s="213"/>
      <c r="G3963" s="213"/>
      <c r="H3963" s="213"/>
      <c r="I3963" s="213"/>
      <c r="J3963" s="213"/>
    </row>
    <row r="3964" spans="2:10">
      <c r="B3964" s="239"/>
      <c r="C3964" s="213"/>
      <c r="E3964" s="213"/>
      <c r="F3964" s="213"/>
      <c r="G3964" s="213"/>
      <c r="H3964" s="213"/>
      <c r="I3964" s="213"/>
      <c r="J3964" s="213"/>
    </row>
    <row r="3965" spans="2:10">
      <c r="B3965" s="239"/>
      <c r="C3965" s="213"/>
      <c r="E3965" s="213"/>
      <c r="F3965" s="213"/>
      <c r="G3965" s="213"/>
      <c r="H3965" s="213"/>
      <c r="I3965" s="213"/>
      <c r="J3965" s="213"/>
    </row>
    <row r="3966" spans="2:10">
      <c r="B3966" s="239"/>
      <c r="C3966" s="213"/>
      <c r="E3966" s="213"/>
      <c r="F3966" s="213"/>
      <c r="G3966" s="213"/>
      <c r="H3966" s="213"/>
      <c r="I3966" s="213"/>
      <c r="J3966" s="213"/>
    </row>
    <row r="3967" spans="2:10">
      <c r="B3967" s="239"/>
      <c r="C3967" s="213"/>
      <c r="E3967" s="213"/>
      <c r="F3967" s="213"/>
      <c r="G3967" s="213"/>
      <c r="H3967" s="213"/>
      <c r="I3967" s="213"/>
      <c r="J3967" s="213"/>
    </row>
    <row r="3968" spans="2:10">
      <c r="B3968" s="239"/>
      <c r="C3968" s="213"/>
      <c r="E3968" s="213"/>
      <c r="F3968" s="213"/>
      <c r="G3968" s="213"/>
      <c r="H3968" s="213"/>
      <c r="I3968" s="213"/>
      <c r="J3968" s="213"/>
    </row>
    <row r="3969" spans="2:10">
      <c r="B3969" s="239"/>
      <c r="C3969" s="213"/>
      <c r="E3969" s="213"/>
      <c r="F3969" s="213"/>
      <c r="G3969" s="213"/>
      <c r="H3969" s="213"/>
      <c r="I3969" s="213"/>
      <c r="J3969" s="213"/>
    </row>
    <row r="3970" spans="2:10">
      <c r="B3970" s="239"/>
      <c r="C3970" s="213"/>
      <c r="E3970" s="213"/>
      <c r="F3970" s="213"/>
      <c r="G3970" s="213"/>
      <c r="H3970" s="213"/>
      <c r="I3970" s="213"/>
      <c r="J3970" s="213"/>
    </row>
    <row r="3971" spans="2:10">
      <c r="B3971" s="239"/>
      <c r="C3971" s="213"/>
      <c r="E3971" s="213"/>
      <c r="F3971" s="213"/>
      <c r="G3971" s="213"/>
      <c r="H3971" s="213"/>
      <c r="I3971" s="213"/>
      <c r="J3971" s="213"/>
    </row>
    <row r="3972" spans="2:10">
      <c r="B3972" s="239"/>
      <c r="C3972" s="213"/>
      <c r="E3972" s="213"/>
      <c r="F3972" s="213"/>
      <c r="G3972" s="213"/>
      <c r="H3972" s="213"/>
      <c r="I3972" s="213"/>
      <c r="J3972" s="213"/>
    </row>
    <row r="3973" spans="2:10">
      <c r="B3973" s="239"/>
      <c r="C3973" s="213"/>
      <c r="E3973" s="213"/>
      <c r="F3973" s="213"/>
      <c r="G3973" s="213"/>
      <c r="H3973" s="213"/>
      <c r="I3973" s="213"/>
      <c r="J3973" s="213"/>
    </row>
    <row r="3974" spans="2:10">
      <c r="B3974" s="239"/>
      <c r="C3974" s="213"/>
      <c r="E3974" s="213"/>
      <c r="F3974" s="213"/>
      <c r="G3974" s="213"/>
      <c r="H3974" s="213"/>
      <c r="I3974" s="213"/>
      <c r="J3974" s="213"/>
    </row>
    <row r="3975" spans="2:10">
      <c r="B3975" s="239"/>
      <c r="C3975" s="213"/>
      <c r="E3975" s="213"/>
      <c r="F3975" s="213"/>
      <c r="G3975" s="213"/>
      <c r="H3975" s="213"/>
      <c r="I3975" s="213"/>
      <c r="J3975" s="213"/>
    </row>
    <row r="3976" spans="2:10">
      <c r="B3976" s="239"/>
      <c r="C3976" s="213"/>
      <c r="E3976" s="213"/>
      <c r="F3976" s="213"/>
      <c r="G3976" s="213"/>
      <c r="H3976" s="213"/>
      <c r="I3976" s="213"/>
      <c r="J3976" s="213"/>
    </row>
    <row r="3977" spans="2:10">
      <c r="B3977" s="239"/>
      <c r="C3977" s="213"/>
      <c r="E3977" s="213"/>
      <c r="F3977" s="213"/>
      <c r="G3977" s="213"/>
      <c r="H3977" s="213"/>
      <c r="I3977" s="213"/>
      <c r="J3977" s="213"/>
    </row>
    <row r="3978" spans="2:10">
      <c r="B3978" s="239"/>
      <c r="C3978" s="213"/>
      <c r="E3978" s="213"/>
      <c r="F3978" s="213"/>
      <c r="G3978" s="213"/>
      <c r="H3978" s="213"/>
      <c r="I3978" s="213"/>
      <c r="J3978" s="213"/>
    </row>
    <row r="3979" spans="2:10">
      <c r="B3979" s="239"/>
      <c r="C3979" s="213"/>
      <c r="E3979" s="213"/>
      <c r="F3979" s="213"/>
      <c r="G3979" s="213"/>
      <c r="H3979" s="213"/>
      <c r="I3979" s="213"/>
      <c r="J3979" s="213"/>
    </row>
    <row r="3980" spans="2:10">
      <c r="B3980" s="239"/>
      <c r="C3980" s="213"/>
      <c r="E3980" s="213"/>
      <c r="F3980" s="213"/>
      <c r="G3980" s="213"/>
      <c r="H3980" s="213"/>
      <c r="I3980" s="213"/>
      <c r="J3980" s="213"/>
    </row>
    <row r="3981" spans="2:10">
      <c r="B3981" s="239"/>
      <c r="C3981" s="213"/>
      <c r="E3981" s="213"/>
      <c r="F3981" s="213"/>
      <c r="G3981" s="213"/>
      <c r="H3981" s="213"/>
      <c r="I3981" s="213"/>
      <c r="J3981" s="213"/>
    </row>
    <row r="3982" spans="2:10">
      <c r="B3982" s="239"/>
      <c r="C3982" s="213"/>
      <c r="E3982" s="213"/>
      <c r="F3982" s="213"/>
      <c r="G3982" s="213"/>
      <c r="H3982" s="213"/>
      <c r="I3982" s="213"/>
      <c r="J3982" s="213"/>
    </row>
    <row r="3983" spans="2:10">
      <c r="B3983" s="239"/>
      <c r="C3983" s="213"/>
      <c r="E3983" s="213"/>
      <c r="F3983" s="213"/>
      <c r="G3983" s="213"/>
      <c r="H3983" s="213"/>
      <c r="I3983" s="213"/>
      <c r="J3983" s="213"/>
    </row>
    <row r="3984" spans="2:10">
      <c r="B3984" s="239"/>
      <c r="C3984" s="213"/>
      <c r="E3984" s="213"/>
      <c r="F3984" s="213"/>
      <c r="G3984" s="213"/>
      <c r="H3984" s="213"/>
      <c r="I3984" s="213"/>
      <c r="J3984" s="213"/>
    </row>
    <row r="3985" spans="2:10">
      <c r="B3985" s="239"/>
      <c r="C3985" s="213"/>
      <c r="E3985" s="213"/>
      <c r="F3985" s="213"/>
      <c r="G3985" s="213"/>
      <c r="H3985" s="213"/>
      <c r="I3985" s="213"/>
      <c r="J3985" s="213"/>
    </row>
    <row r="3986" spans="2:10">
      <c r="B3986" s="239"/>
      <c r="C3986" s="213"/>
      <c r="E3986" s="213"/>
      <c r="F3986" s="213"/>
      <c r="G3986" s="213"/>
      <c r="H3986" s="213"/>
      <c r="I3986" s="213"/>
      <c r="J3986" s="213"/>
    </row>
    <row r="3987" spans="2:10">
      <c r="B3987" s="239"/>
      <c r="C3987" s="213"/>
      <c r="E3987" s="213"/>
      <c r="F3987" s="213"/>
      <c r="G3987" s="213"/>
      <c r="H3987" s="213"/>
      <c r="I3987" s="213"/>
      <c r="J3987" s="213"/>
    </row>
    <row r="3988" spans="2:10">
      <c r="B3988" s="239"/>
      <c r="C3988" s="213"/>
      <c r="E3988" s="213"/>
      <c r="F3988" s="213"/>
      <c r="G3988" s="213"/>
      <c r="H3988" s="213"/>
      <c r="I3988" s="213"/>
      <c r="J3988" s="213"/>
    </row>
    <row r="3989" spans="2:10">
      <c r="B3989" s="239"/>
      <c r="C3989" s="213"/>
      <c r="E3989" s="213"/>
      <c r="F3989" s="213"/>
      <c r="G3989" s="213"/>
      <c r="H3989" s="213"/>
      <c r="I3989" s="213"/>
      <c r="J3989" s="213"/>
    </row>
    <row r="3990" spans="2:10">
      <c r="B3990" s="239"/>
      <c r="C3990" s="213"/>
      <c r="E3990" s="213"/>
      <c r="F3990" s="213"/>
      <c r="G3990" s="213"/>
      <c r="H3990" s="213"/>
      <c r="I3990" s="213"/>
      <c r="J3990" s="213"/>
    </row>
    <row r="3991" spans="2:10">
      <c r="B3991" s="239"/>
      <c r="C3991" s="213"/>
      <c r="E3991" s="213"/>
      <c r="F3991" s="213"/>
      <c r="G3991" s="213"/>
      <c r="H3991" s="213"/>
      <c r="I3991" s="213"/>
      <c r="J3991" s="213"/>
    </row>
    <row r="3992" spans="2:10">
      <c r="B3992" s="239"/>
      <c r="C3992" s="213"/>
      <c r="E3992" s="213"/>
      <c r="F3992" s="213"/>
      <c r="G3992" s="213"/>
      <c r="H3992" s="213"/>
      <c r="I3992" s="213"/>
      <c r="J3992" s="213"/>
    </row>
    <row r="3993" spans="2:10">
      <c r="B3993" s="239"/>
      <c r="C3993" s="213"/>
      <c r="E3993" s="213"/>
      <c r="F3993" s="213"/>
      <c r="G3993" s="213"/>
      <c r="H3993" s="213"/>
      <c r="I3993" s="213"/>
      <c r="J3993" s="213"/>
    </row>
    <row r="3994" spans="2:10">
      <c r="B3994" s="239"/>
      <c r="C3994" s="213"/>
      <c r="E3994" s="213"/>
      <c r="F3994" s="213"/>
      <c r="G3994" s="213"/>
      <c r="H3994" s="213"/>
      <c r="I3994" s="213"/>
      <c r="J3994" s="213"/>
    </row>
    <row r="3995" spans="2:10">
      <c r="B3995" s="239"/>
      <c r="C3995" s="213"/>
      <c r="E3995" s="213"/>
      <c r="F3995" s="213"/>
      <c r="G3995" s="213"/>
      <c r="H3995" s="213"/>
      <c r="I3995" s="213"/>
      <c r="J3995" s="213"/>
    </row>
    <row r="3996" spans="2:10">
      <c r="B3996" s="239"/>
      <c r="C3996" s="213"/>
      <c r="E3996" s="213"/>
      <c r="F3996" s="213"/>
      <c r="G3996" s="213"/>
      <c r="H3996" s="213"/>
      <c r="I3996" s="213"/>
      <c r="J3996" s="213"/>
    </row>
    <row r="3997" spans="2:10">
      <c r="B3997" s="239"/>
      <c r="C3997" s="213"/>
      <c r="E3997" s="213"/>
      <c r="F3997" s="213"/>
      <c r="G3997" s="213"/>
      <c r="H3997" s="213"/>
      <c r="I3997" s="213"/>
      <c r="J3997" s="213"/>
    </row>
    <row r="3998" spans="2:10">
      <c r="B3998" s="239"/>
      <c r="C3998" s="213"/>
      <c r="E3998" s="213"/>
      <c r="F3998" s="213"/>
      <c r="G3998" s="213"/>
      <c r="H3998" s="213"/>
      <c r="I3998" s="213"/>
      <c r="J3998" s="213"/>
    </row>
    <row r="3999" spans="2:10">
      <c r="B3999" s="239"/>
      <c r="C3999" s="213"/>
      <c r="E3999" s="213"/>
      <c r="F3999" s="213"/>
      <c r="G3999" s="213"/>
      <c r="H3999" s="213"/>
      <c r="I3999" s="213"/>
      <c r="J3999" s="213"/>
    </row>
    <row r="4000" spans="2:10">
      <c r="B4000" s="239"/>
      <c r="C4000" s="213"/>
      <c r="E4000" s="213"/>
      <c r="F4000" s="213"/>
      <c r="G4000" s="213"/>
      <c r="H4000" s="213"/>
      <c r="I4000" s="213"/>
      <c r="J4000" s="213"/>
    </row>
    <row r="4001" spans="2:10">
      <c r="B4001" s="239"/>
      <c r="C4001" s="213"/>
      <c r="E4001" s="213"/>
      <c r="F4001" s="213"/>
      <c r="G4001" s="213"/>
      <c r="H4001" s="213"/>
      <c r="I4001" s="213"/>
      <c r="J4001" s="213"/>
    </row>
    <row r="4002" spans="2:10">
      <c r="B4002" s="239"/>
      <c r="C4002" s="213"/>
      <c r="E4002" s="213"/>
      <c r="F4002" s="213"/>
      <c r="G4002" s="213"/>
      <c r="H4002" s="213"/>
      <c r="I4002" s="213"/>
      <c r="J4002" s="213"/>
    </row>
    <row r="4003" spans="2:10">
      <c r="B4003" s="239"/>
      <c r="C4003" s="213"/>
      <c r="E4003" s="213"/>
      <c r="F4003" s="213"/>
      <c r="G4003" s="213"/>
      <c r="H4003" s="213"/>
      <c r="I4003" s="213"/>
      <c r="J4003" s="213"/>
    </row>
    <row r="4004" spans="2:10">
      <c r="B4004" s="239"/>
      <c r="C4004" s="213"/>
      <c r="E4004" s="213"/>
      <c r="F4004" s="213"/>
      <c r="G4004" s="213"/>
      <c r="H4004" s="213"/>
      <c r="I4004" s="213"/>
      <c r="J4004" s="213"/>
    </row>
    <row r="4005" spans="2:10">
      <c r="B4005" s="239"/>
      <c r="C4005" s="213"/>
      <c r="E4005" s="213"/>
      <c r="F4005" s="213"/>
      <c r="G4005" s="213"/>
      <c r="H4005" s="213"/>
      <c r="I4005" s="213"/>
      <c r="J4005" s="213"/>
    </row>
    <row r="4006" spans="2:10">
      <c r="B4006" s="239"/>
      <c r="C4006" s="213"/>
      <c r="E4006" s="213"/>
      <c r="F4006" s="213"/>
      <c r="G4006" s="213"/>
      <c r="H4006" s="213"/>
      <c r="I4006" s="213"/>
      <c r="J4006" s="213"/>
    </row>
    <row r="4007" spans="2:10">
      <c r="B4007" s="239"/>
      <c r="C4007" s="213"/>
      <c r="E4007" s="213"/>
      <c r="F4007" s="213"/>
      <c r="G4007" s="213"/>
      <c r="H4007" s="213"/>
      <c r="I4007" s="213"/>
      <c r="J4007" s="213"/>
    </row>
    <row r="4008" spans="2:10">
      <c r="B4008" s="239"/>
      <c r="C4008" s="213"/>
      <c r="E4008" s="213"/>
      <c r="F4008" s="213"/>
      <c r="G4008" s="213"/>
      <c r="H4008" s="213"/>
      <c r="I4008" s="213"/>
      <c r="J4008" s="213"/>
    </row>
    <row r="4009" spans="2:10">
      <c r="B4009" s="239"/>
      <c r="C4009" s="213"/>
      <c r="E4009" s="213"/>
      <c r="F4009" s="213"/>
      <c r="G4009" s="213"/>
      <c r="H4009" s="213"/>
      <c r="I4009" s="213"/>
      <c r="J4009" s="213"/>
    </row>
    <row r="4010" spans="2:10">
      <c r="B4010" s="239"/>
      <c r="C4010" s="213"/>
      <c r="E4010" s="213"/>
      <c r="F4010" s="213"/>
      <c r="G4010" s="213"/>
      <c r="H4010" s="213"/>
      <c r="I4010" s="213"/>
      <c r="J4010" s="213"/>
    </row>
    <row r="4011" spans="2:10">
      <c r="B4011" s="239"/>
      <c r="C4011" s="213"/>
      <c r="E4011" s="213"/>
      <c r="F4011" s="213"/>
      <c r="G4011" s="213"/>
      <c r="H4011" s="213"/>
      <c r="I4011" s="213"/>
      <c r="J4011" s="213"/>
    </row>
    <row r="4012" spans="2:10">
      <c r="B4012" s="239"/>
      <c r="C4012" s="213"/>
      <c r="E4012" s="213"/>
      <c r="F4012" s="213"/>
      <c r="G4012" s="213"/>
      <c r="H4012" s="213"/>
      <c r="I4012" s="213"/>
      <c r="J4012" s="213"/>
    </row>
    <row r="4013" spans="2:10">
      <c r="B4013" s="239"/>
      <c r="C4013" s="213"/>
      <c r="E4013" s="213"/>
      <c r="F4013" s="213"/>
      <c r="G4013" s="213"/>
      <c r="H4013" s="213"/>
      <c r="I4013" s="213"/>
      <c r="J4013" s="213"/>
    </row>
    <row r="4014" spans="2:10">
      <c r="B4014" s="239"/>
      <c r="C4014" s="213"/>
      <c r="E4014" s="213"/>
      <c r="F4014" s="213"/>
      <c r="G4014" s="213"/>
      <c r="H4014" s="213"/>
      <c r="I4014" s="213"/>
      <c r="J4014" s="213"/>
    </row>
    <row r="4015" spans="2:10">
      <c r="B4015" s="239"/>
      <c r="C4015" s="213"/>
      <c r="E4015" s="213"/>
      <c r="F4015" s="213"/>
      <c r="G4015" s="213"/>
      <c r="H4015" s="213"/>
      <c r="I4015" s="213"/>
      <c r="J4015" s="213"/>
    </row>
    <row r="4016" spans="2:10">
      <c r="B4016" s="239"/>
      <c r="C4016" s="213"/>
      <c r="E4016" s="213"/>
      <c r="F4016" s="213"/>
      <c r="G4016" s="213"/>
      <c r="H4016" s="213"/>
      <c r="I4016" s="213"/>
      <c r="J4016" s="213"/>
    </row>
    <row r="4017" spans="2:10">
      <c r="B4017" s="239"/>
      <c r="C4017" s="213"/>
      <c r="E4017" s="213"/>
      <c r="F4017" s="213"/>
      <c r="G4017" s="213"/>
      <c r="H4017" s="213"/>
      <c r="I4017" s="213"/>
      <c r="J4017" s="213"/>
    </row>
    <row r="4018" spans="2:10">
      <c r="B4018" s="239"/>
      <c r="C4018" s="213"/>
      <c r="E4018" s="213"/>
      <c r="F4018" s="213"/>
      <c r="G4018" s="213"/>
      <c r="H4018" s="213"/>
      <c r="I4018" s="213"/>
      <c r="J4018" s="213"/>
    </row>
    <row r="4019" spans="2:10">
      <c r="B4019" s="239"/>
      <c r="C4019" s="213"/>
      <c r="E4019" s="213"/>
      <c r="F4019" s="213"/>
      <c r="G4019" s="213"/>
      <c r="H4019" s="213"/>
      <c r="I4019" s="213"/>
      <c r="J4019" s="213"/>
    </row>
    <row r="4020" spans="2:10">
      <c r="B4020" s="239"/>
      <c r="C4020" s="213"/>
      <c r="E4020" s="213"/>
      <c r="F4020" s="213"/>
      <c r="G4020" s="213"/>
      <c r="H4020" s="213"/>
      <c r="I4020" s="213"/>
      <c r="J4020" s="213"/>
    </row>
    <row r="4021" spans="2:10">
      <c r="B4021" s="239"/>
      <c r="C4021" s="213"/>
      <c r="E4021" s="213"/>
      <c r="F4021" s="213"/>
      <c r="G4021" s="213"/>
      <c r="H4021" s="213"/>
      <c r="I4021" s="213"/>
      <c r="J4021" s="213"/>
    </row>
    <row r="4022" spans="2:10">
      <c r="B4022" s="239"/>
      <c r="C4022" s="213"/>
      <c r="E4022" s="213"/>
      <c r="F4022" s="213"/>
      <c r="G4022" s="213"/>
      <c r="H4022" s="213"/>
      <c r="I4022" s="213"/>
      <c r="J4022" s="213"/>
    </row>
    <row r="4023" spans="2:10">
      <c r="B4023" s="239"/>
      <c r="C4023" s="213"/>
      <c r="E4023" s="213"/>
      <c r="F4023" s="213"/>
      <c r="G4023" s="213"/>
      <c r="H4023" s="213"/>
      <c r="I4023" s="213"/>
      <c r="J4023" s="213"/>
    </row>
    <row r="4024" spans="2:10">
      <c r="B4024" s="239"/>
      <c r="C4024" s="213"/>
      <c r="E4024" s="213"/>
      <c r="F4024" s="213"/>
      <c r="G4024" s="213"/>
      <c r="H4024" s="213"/>
      <c r="I4024" s="213"/>
      <c r="J4024" s="213"/>
    </row>
    <row r="4025" spans="2:10">
      <c r="B4025" s="239"/>
      <c r="C4025" s="213"/>
      <c r="E4025" s="213"/>
      <c r="F4025" s="213"/>
      <c r="G4025" s="213"/>
      <c r="H4025" s="213"/>
      <c r="I4025" s="213"/>
      <c r="J4025" s="213"/>
    </row>
    <row r="4026" spans="2:10">
      <c r="B4026" s="239"/>
      <c r="C4026" s="213"/>
      <c r="E4026" s="213"/>
      <c r="F4026" s="213"/>
      <c r="G4026" s="213"/>
      <c r="H4026" s="213"/>
      <c r="I4026" s="213"/>
      <c r="J4026" s="213"/>
    </row>
    <row r="4027" spans="2:10">
      <c r="B4027" s="239"/>
      <c r="C4027" s="213"/>
      <c r="E4027" s="213"/>
      <c r="F4027" s="213"/>
      <c r="G4027" s="213"/>
      <c r="H4027" s="213"/>
      <c r="I4027" s="213"/>
      <c r="J4027" s="213"/>
    </row>
    <row r="4028" spans="2:10">
      <c r="B4028" s="239"/>
      <c r="C4028" s="213"/>
      <c r="E4028" s="213"/>
      <c r="F4028" s="213"/>
      <c r="G4028" s="213"/>
      <c r="H4028" s="213"/>
      <c r="I4028" s="213"/>
      <c r="J4028" s="213"/>
    </row>
    <row r="4029" spans="2:10">
      <c r="B4029" s="239"/>
      <c r="C4029" s="213"/>
      <c r="E4029" s="213"/>
      <c r="F4029" s="213"/>
      <c r="G4029" s="213"/>
      <c r="H4029" s="213"/>
      <c r="I4029" s="213"/>
      <c r="J4029" s="213"/>
    </row>
    <row r="4030" spans="2:10">
      <c r="B4030" s="239"/>
      <c r="C4030" s="213"/>
      <c r="E4030" s="213"/>
      <c r="F4030" s="213"/>
      <c r="G4030" s="213"/>
      <c r="H4030" s="213"/>
      <c r="I4030" s="213"/>
      <c r="J4030" s="213"/>
    </row>
    <row r="4031" spans="2:10">
      <c r="B4031" s="239"/>
      <c r="C4031" s="213"/>
      <c r="E4031" s="213"/>
      <c r="F4031" s="213"/>
      <c r="G4031" s="213"/>
      <c r="H4031" s="213"/>
      <c r="I4031" s="213"/>
      <c r="J4031" s="213"/>
    </row>
    <row r="4032" spans="2:10">
      <c r="B4032" s="239"/>
      <c r="C4032" s="213"/>
      <c r="E4032" s="213"/>
      <c r="F4032" s="213"/>
      <c r="G4032" s="213"/>
      <c r="H4032" s="213"/>
      <c r="I4032" s="213"/>
      <c r="J4032" s="213"/>
    </row>
    <row r="4033" spans="2:10">
      <c r="B4033" s="239"/>
      <c r="C4033" s="213"/>
      <c r="E4033" s="213"/>
      <c r="F4033" s="213"/>
      <c r="G4033" s="213"/>
      <c r="H4033" s="213"/>
      <c r="I4033" s="213"/>
      <c r="J4033" s="213"/>
    </row>
    <row r="4034" spans="2:10">
      <c r="B4034" s="239"/>
      <c r="C4034" s="213"/>
      <c r="E4034" s="213"/>
      <c r="F4034" s="213"/>
      <c r="G4034" s="213"/>
      <c r="H4034" s="213"/>
      <c r="I4034" s="213"/>
      <c r="J4034" s="213"/>
    </row>
    <row r="4035" spans="2:10">
      <c r="B4035" s="239"/>
      <c r="C4035" s="213"/>
      <c r="E4035" s="213"/>
      <c r="F4035" s="213"/>
      <c r="G4035" s="213"/>
      <c r="H4035" s="213"/>
      <c r="I4035" s="213"/>
      <c r="J4035" s="213"/>
    </row>
    <row r="4036" spans="2:10">
      <c r="B4036" s="239"/>
      <c r="C4036" s="213"/>
      <c r="E4036" s="213"/>
      <c r="F4036" s="213"/>
      <c r="G4036" s="213"/>
      <c r="H4036" s="213"/>
      <c r="I4036" s="213"/>
      <c r="J4036" s="213"/>
    </row>
    <row r="4037" spans="2:10">
      <c r="B4037" s="239"/>
      <c r="C4037" s="213"/>
      <c r="E4037" s="213"/>
      <c r="F4037" s="213"/>
      <c r="G4037" s="213"/>
      <c r="H4037" s="213"/>
      <c r="I4037" s="213"/>
      <c r="J4037" s="213"/>
    </row>
    <row r="4038" spans="2:10">
      <c r="B4038" s="239"/>
      <c r="C4038" s="213"/>
      <c r="E4038" s="213"/>
      <c r="F4038" s="213"/>
      <c r="G4038" s="213"/>
      <c r="H4038" s="213"/>
      <c r="I4038" s="213"/>
      <c r="J4038" s="213"/>
    </row>
    <row r="4039" spans="2:10">
      <c r="B4039" s="239"/>
      <c r="C4039" s="213"/>
      <c r="E4039" s="213"/>
      <c r="F4039" s="213"/>
      <c r="G4039" s="213"/>
      <c r="H4039" s="213"/>
      <c r="I4039" s="213"/>
      <c r="J4039" s="213"/>
    </row>
    <row r="4040" spans="2:10">
      <c r="B4040" s="239"/>
      <c r="C4040" s="213"/>
      <c r="E4040" s="213"/>
      <c r="F4040" s="213"/>
      <c r="G4040" s="213"/>
      <c r="H4040" s="213"/>
      <c r="I4040" s="213"/>
      <c r="J4040" s="213"/>
    </row>
    <row r="4041" spans="2:10">
      <c r="B4041" s="239"/>
      <c r="C4041" s="213"/>
      <c r="E4041" s="213"/>
      <c r="F4041" s="213"/>
      <c r="G4041" s="213"/>
      <c r="H4041" s="213"/>
      <c r="I4041" s="213"/>
      <c r="J4041" s="213"/>
    </row>
    <row r="4042" spans="2:10">
      <c r="B4042" s="239"/>
      <c r="C4042" s="213"/>
      <c r="E4042" s="213"/>
      <c r="F4042" s="213"/>
      <c r="G4042" s="213"/>
      <c r="H4042" s="213"/>
      <c r="I4042" s="213"/>
      <c r="J4042" s="213"/>
    </row>
    <row r="4043" spans="2:10">
      <c r="B4043" s="239"/>
      <c r="C4043" s="213"/>
      <c r="E4043" s="213"/>
      <c r="F4043" s="213"/>
      <c r="G4043" s="213"/>
      <c r="H4043" s="213"/>
      <c r="I4043" s="213"/>
      <c r="J4043" s="213"/>
    </row>
    <row r="4044" spans="2:10">
      <c r="B4044" s="239"/>
      <c r="C4044" s="213"/>
      <c r="E4044" s="213"/>
      <c r="F4044" s="213"/>
      <c r="G4044" s="213"/>
      <c r="H4044" s="213"/>
      <c r="I4044" s="213"/>
      <c r="J4044" s="213"/>
    </row>
    <row r="4045" spans="2:10">
      <c r="B4045" s="239"/>
      <c r="C4045" s="213"/>
      <c r="E4045" s="213"/>
      <c r="F4045" s="213"/>
      <c r="G4045" s="213"/>
      <c r="H4045" s="213"/>
      <c r="I4045" s="213"/>
      <c r="J4045" s="213"/>
    </row>
    <row r="4046" spans="2:10">
      <c r="B4046" s="239"/>
      <c r="C4046" s="213"/>
      <c r="E4046" s="213"/>
      <c r="F4046" s="213"/>
      <c r="G4046" s="213"/>
      <c r="H4046" s="213"/>
      <c r="I4046" s="213"/>
      <c r="J4046" s="213"/>
    </row>
    <row r="4047" spans="2:10">
      <c r="B4047" s="239"/>
      <c r="C4047" s="213"/>
      <c r="E4047" s="213"/>
      <c r="F4047" s="213"/>
      <c r="G4047" s="213"/>
      <c r="H4047" s="213"/>
      <c r="I4047" s="213"/>
      <c r="J4047" s="213"/>
    </row>
    <row r="4048" spans="2:10">
      <c r="B4048" s="239"/>
      <c r="C4048" s="213"/>
      <c r="E4048" s="213"/>
      <c r="F4048" s="213"/>
      <c r="G4048" s="213"/>
      <c r="H4048" s="213"/>
      <c r="I4048" s="213"/>
      <c r="J4048" s="213"/>
    </row>
    <row r="4049" spans="2:10">
      <c r="B4049" s="239"/>
      <c r="C4049" s="213"/>
      <c r="E4049" s="213"/>
      <c r="F4049" s="213"/>
      <c r="G4049" s="213"/>
      <c r="H4049" s="213"/>
      <c r="I4049" s="213"/>
      <c r="J4049" s="213"/>
    </row>
    <row r="4050" spans="2:10">
      <c r="B4050" s="239"/>
      <c r="C4050" s="213"/>
      <c r="E4050" s="213"/>
      <c r="F4050" s="213"/>
      <c r="G4050" s="213"/>
      <c r="H4050" s="213"/>
      <c r="I4050" s="213"/>
      <c r="J4050" s="213"/>
    </row>
    <row r="4051" spans="2:10">
      <c r="B4051" s="239"/>
      <c r="C4051" s="213"/>
      <c r="E4051" s="213"/>
      <c r="F4051" s="213"/>
      <c r="G4051" s="213"/>
      <c r="H4051" s="213"/>
      <c r="I4051" s="213"/>
      <c r="J4051" s="213"/>
    </row>
    <row r="4052" spans="2:10">
      <c r="B4052" s="239"/>
      <c r="C4052" s="213"/>
      <c r="E4052" s="213"/>
      <c r="F4052" s="213"/>
      <c r="G4052" s="213"/>
      <c r="H4052" s="213"/>
      <c r="I4052" s="213"/>
      <c r="J4052" s="213"/>
    </row>
    <row r="4053" spans="2:10">
      <c r="B4053" s="239"/>
      <c r="C4053" s="213"/>
      <c r="E4053" s="213"/>
      <c r="F4053" s="213"/>
      <c r="G4053" s="213"/>
      <c r="H4053" s="213"/>
      <c r="I4053" s="213"/>
      <c r="J4053" s="213"/>
    </row>
    <row r="4054" spans="2:10">
      <c r="B4054" s="239"/>
      <c r="C4054" s="213"/>
      <c r="E4054" s="213"/>
      <c r="F4054" s="213"/>
      <c r="G4054" s="213"/>
      <c r="H4054" s="213"/>
      <c r="I4054" s="213"/>
      <c r="J4054" s="213"/>
    </row>
    <row r="4055" spans="2:10">
      <c r="B4055" s="239"/>
      <c r="C4055" s="213"/>
      <c r="E4055" s="213"/>
      <c r="F4055" s="213"/>
      <c r="G4055" s="213"/>
      <c r="H4055" s="213"/>
      <c r="I4055" s="213"/>
      <c r="J4055" s="213"/>
    </row>
    <row r="4056" spans="2:10">
      <c r="B4056" s="239"/>
      <c r="C4056" s="213"/>
      <c r="E4056" s="213"/>
      <c r="F4056" s="213"/>
      <c r="G4056" s="213"/>
      <c r="H4056" s="213"/>
      <c r="I4056" s="213"/>
      <c r="J4056" s="213"/>
    </row>
    <row r="4057" spans="2:10">
      <c r="B4057" s="239"/>
      <c r="C4057" s="213"/>
      <c r="E4057" s="213"/>
      <c r="F4057" s="213"/>
      <c r="G4057" s="213"/>
      <c r="H4057" s="213"/>
      <c r="I4057" s="213"/>
      <c r="J4057" s="213"/>
    </row>
    <row r="4058" spans="2:10">
      <c r="B4058" s="239"/>
      <c r="C4058" s="213"/>
      <c r="E4058" s="213"/>
      <c r="F4058" s="213"/>
      <c r="G4058" s="213"/>
      <c r="H4058" s="213"/>
      <c r="I4058" s="213"/>
      <c r="J4058" s="213"/>
    </row>
    <row r="4059" spans="2:10">
      <c r="B4059" s="239"/>
      <c r="C4059" s="213"/>
      <c r="E4059" s="213"/>
      <c r="F4059" s="213"/>
      <c r="G4059" s="213"/>
      <c r="H4059" s="213"/>
      <c r="I4059" s="213"/>
      <c r="J4059" s="213"/>
    </row>
    <row r="4060" spans="2:10">
      <c r="B4060" s="239"/>
      <c r="C4060" s="213"/>
      <c r="E4060" s="213"/>
      <c r="F4060" s="213"/>
      <c r="G4060" s="213"/>
      <c r="H4060" s="213"/>
      <c r="I4060" s="213"/>
      <c r="J4060" s="213"/>
    </row>
    <row r="4061" spans="2:10">
      <c r="B4061" s="239"/>
      <c r="C4061" s="213"/>
      <c r="E4061" s="213"/>
      <c r="F4061" s="213"/>
      <c r="G4061" s="213"/>
      <c r="H4061" s="213"/>
      <c r="I4061" s="213"/>
      <c r="J4061" s="213"/>
    </row>
    <row r="4062" spans="2:10">
      <c r="B4062" s="239"/>
      <c r="C4062" s="213"/>
      <c r="E4062" s="213"/>
      <c r="F4062" s="213"/>
      <c r="G4062" s="213"/>
      <c r="H4062" s="213"/>
      <c r="I4062" s="213"/>
      <c r="J4062" s="213"/>
    </row>
    <row r="4063" spans="2:10">
      <c r="B4063" s="239"/>
      <c r="C4063" s="213"/>
      <c r="E4063" s="213"/>
      <c r="F4063" s="213"/>
      <c r="G4063" s="213"/>
      <c r="H4063" s="213"/>
      <c r="I4063" s="213"/>
      <c r="J4063" s="213"/>
    </row>
    <row r="4064" spans="2:10">
      <c r="B4064" s="239"/>
      <c r="C4064" s="213"/>
      <c r="E4064" s="213"/>
      <c r="F4064" s="213"/>
      <c r="G4064" s="213"/>
      <c r="H4064" s="213"/>
      <c r="I4064" s="213"/>
      <c r="J4064" s="213"/>
    </row>
    <row r="4065" spans="2:10">
      <c r="B4065" s="239"/>
      <c r="C4065" s="213"/>
      <c r="E4065" s="213"/>
      <c r="F4065" s="213"/>
      <c r="G4065" s="213"/>
      <c r="H4065" s="213"/>
      <c r="I4065" s="213"/>
      <c r="J4065" s="213"/>
    </row>
    <row r="4066" spans="2:10">
      <c r="B4066" s="239"/>
      <c r="C4066" s="213"/>
      <c r="E4066" s="213"/>
      <c r="F4066" s="213"/>
      <c r="G4066" s="213"/>
      <c r="H4066" s="213"/>
      <c r="I4066" s="213"/>
      <c r="J4066" s="213"/>
    </row>
    <row r="4067" spans="2:10">
      <c r="B4067" s="239"/>
      <c r="C4067" s="213"/>
      <c r="E4067" s="213"/>
      <c r="F4067" s="213"/>
      <c r="G4067" s="213"/>
      <c r="H4067" s="213"/>
      <c r="I4067" s="213"/>
      <c r="J4067" s="213"/>
    </row>
    <row r="4068" spans="2:10">
      <c r="B4068" s="239"/>
      <c r="C4068" s="213"/>
      <c r="E4068" s="213"/>
      <c r="F4068" s="213"/>
      <c r="G4068" s="213"/>
      <c r="H4068" s="213"/>
      <c r="I4068" s="213"/>
      <c r="J4068" s="213"/>
    </row>
    <row r="4069" spans="2:10">
      <c r="B4069" s="239"/>
      <c r="C4069" s="213"/>
      <c r="E4069" s="213"/>
      <c r="F4069" s="213"/>
      <c r="G4069" s="213"/>
      <c r="H4069" s="213"/>
      <c r="I4069" s="213"/>
      <c r="J4069" s="213"/>
    </row>
    <row r="4070" spans="2:10">
      <c r="B4070" s="239"/>
      <c r="C4070" s="213"/>
      <c r="E4070" s="213"/>
      <c r="F4070" s="213"/>
      <c r="G4070" s="213"/>
      <c r="H4070" s="213"/>
      <c r="I4070" s="213"/>
      <c r="J4070" s="213"/>
    </row>
    <row r="4071" spans="2:10">
      <c r="B4071" s="239"/>
      <c r="C4071" s="213"/>
      <c r="E4071" s="213"/>
      <c r="F4071" s="213"/>
      <c r="G4071" s="213"/>
      <c r="H4071" s="213"/>
      <c r="I4071" s="213"/>
      <c r="J4071" s="213"/>
    </row>
    <row r="4072" spans="2:10">
      <c r="B4072" s="239"/>
      <c r="C4072" s="213"/>
      <c r="E4072" s="213"/>
      <c r="F4072" s="213"/>
      <c r="G4072" s="213"/>
      <c r="H4072" s="213"/>
      <c r="I4072" s="213"/>
      <c r="J4072" s="213"/>
    </row>
    <row r="4073" spans="2:10">
      <c r="B4073" s="239"/>
      <c r="C4073" s="213"/>
      <c r="E4073" s="213"/>
      <c r="F4073" s="213"/>
      <c r="G4073" s="213"/>
      <c r="H4073" s="213"/>
      <c r="I4073" s="213"/>
      <c r="J4073" s="213"/>
    </row>
    <row r="4074" spans="2:10">
      <c r="B4074" s="239"/>
      <c r="C4074" s="213"/>
      <c r="E4074" s="213"/>
      <c r="F4074" s="213"/>
      <c r="G4074" s="213"/>
      <c r="H4074" s="213"/>
      <c r="I4074" s="213"/>
      <c r="J4074" s="213"/>
    </row>
    <row r="4075" spans="2:10">
      <c r="B4075" s="239"/>
      <c r="C4075" s="213"/>
      <c r="E4075" s="213"/>
      <c r="F4075" s="213"/>
      <c r="G4075" s="213"/>
      <c r="H4075" s="213"/>
      <c r="I4075" s="213"/>
      <c r="J4075" s="213"/>
    </row>
    <row r="4076" spans="2:10">
      <c r="B4076" s="239"/>
      <c r="C4076" s="213"/>
      <c r="E4076" s="213"/>
      <c r="F4076" s="213"/>
      <c r="G4076" s="213"/>
      <c r="H4076" s="213"/>
      <c r="I4076" s="213"/>
      <c r="J4076" s="213"/>
    </row>
    <row r="4077" spans="2:10">
      <c r="B4077" s="239"/>
      <c r="C4077" s="213"/>
      <c r="E4077" s="213"/>
      <c r="F4077" s="213"/>
      <c r="G4077" s="213"/>
      <c r="H4077" s="213"/>
      <c r="I4077" s="213"/>
      <c r="J4077" s="213"/>
    </row>
    <row r="4078" spans="2:10">
      <c r="B4078" s="239"/>
      <c r="C4078" s="213"/>
      <c r="E4078" s="213"/>
      <c r="F4078" s="213"/>
      <c r="G4078" s="213"/>
      <c r="H4078" s="213"/>
      <c r="I4078" s="213"/>
      <c r="J4078" s="213"/>
    </row>
    <row r="4079" spans="2:10">
      <c r="B4079" s="239"/>
      <c r="C4079" s="213"/>
      <c r="E4079" s="213"/>
      <c r="F4079" s="213"/>
      <c r="G4079" s="213"/>
      <c r="H4079" s="213"/>
      <c r="I4079" s="213"/>
      <c r="J4079" s="213"/>
    </row>
    <row r="4080" spans="2:10">
      <c r="B4080" s="239"/>
      <c r="C4080" s="213"/>
      <c r="E4080" s="213"/>
      <c r="F4080" s="213"/>
      <c r="G4080" s="213"/>
      <c r="H4080" s="213"/>
      <c r="I4080" s="213"/>
      <c r="J4080" s="213"/>
    </row>
    <row r="4081" spans="2:10">
      <c r="B4081" s="239"/>
      <c r="C4081" s="213"/>
      <c r="E4081" s="213"/>
      <c r="F4081" s="213"/>
      <c r="G4081" s="213"/>
      <c r="H4081" s="213"/>
      <c r="I4081" s="213"/>
      <c r="J4081" s="213"/>
    </row>
    <row r="4082" spans="2:10">
      <c r="B4082" s="239"/>
      <c r="C4082" s="213"/>
      <c r="E4082" s="213"/>
      <c r="F4082" s="213"/>
      <c r="G4082" s="213"/>
      <c r="H4082" s="213"/>
      <c r="I4082" s="213"/>
      <c r="J4082" s="213"/>
    </row>
    <row r="4083" spans="2:10">
      <c r="B4083" s="239"/>
      <c r="C4083" s="213"/>
      <c r="E4083" s="213"/>
      <c r="F4083" s="213"/>
      <c r="G4083" s="213"/>
      <c r="H4083" s="213"/>
      <c r="I4083" s="213"/>
      <c r="J4083" s="213"/>
    </row>
    <row r="4084" spans="2:10">
      <c r="B4084" s="239"/>
      <c r="C4084" s="213"/>
      <c r="E4084" s="213"/>
      <c r="F4084" s="213"/>
      <c r="G4084" s="213"/>
      <c r="H4084" s="213"/>
      <c r="I4084" s="213"/>
      <c r="J4084" s="213"/>
    </row>
    <row r="4085" spans="2:10">
      <c r="B4085" s="239"/>
      <c r="C4085" s="213"/>
      <c r="E4085" s="213"/>
      <c r="F4085" s="213"/>
      <c r="G4085" s="213"/>
      <c r="H4085" s="213"/>
      <c r="I4085" s="213"/>
      <c r="J4085" s="213"/>
    </row>
    <row r="4086" spans="2:10">
      <c r="B4086" s="239"/>
      <c r="C4086" s="213"/>
      <c r="E4086" s="213"/>
      <c r="F4086" s="213"/>
      <c r="G4086" s="213"/>
      <c r="H4086" s="213"/>
      <c r="I4086" s="213"/>
      <c r="J4086" s="213"/>
    </row>
    <row r="4087" spans="2:10">
      <c r="B4087" s="239"/>
      <c r="C4087" s="213"/>
      <c r="E4087" s="213"/>
      <c r="F4087" s="213"/>
      <c r="G4087" s="213"/>
      <c r="H4087" s="213"/>
      <c r="I4087" s="213"/>
      <c r="J4087" s="213"/>
    </row>
    <row r="4088" spans="2:10">
      <c r="B4088" s="239"/>
      <c r="C4088" s="213"/>
      <c r="E4088" s="213"/>
      <c r="F4088" s="213"/>
      <c r="G4088" s="213"/>
      <c r="H4088" s="213"/>
      <c r="I4088" s="213"/>
      <c r="J4088" s="213"/>
    </row>
    <row r="4089" spans="2:10">
      <c r="B4089" s="239"/>
      <c r="C4089" s="213"/>
      <c r="E4089" s="213"/>
      <c r="F4089" s="213"/>
      <c r="G4089" s="213"/>
      <c r="H4089" s="213"/>
      <c r="I4089" s="213"/>
      <c r="J4089" s="213"/>
    </row>
    <row r="4090" spans="2:10">
      <c r="B4090" s="239"/>
      <c r="C4090" s="213"/>
      <c r="E4090" s="213"/>
      <c r="F4090" s="213"/>
      <c r="G4090" s="213"/>
      <c r="H4090" s="213"/>
      <c r="I4090" s="213"/>
      <c r="J4090" s="213"/>
    </row>
    <row r="4091" spans="2:10">
      <c r="B4091" s="239"/>
      <c r="C4091" s="213"/>
      <c r="E4091" s="213"/>
      <c r="F4091" s="213"/>
      <c r="G4091" s="213"/>
      <c r="H4091" s="213"/>
      <c r="I4091" s="213"/>
      <c r="J4091" s="213"/>
    </row>
    <row r="4092" spans="2:10">
      <c r="B4092" s="239"/>
      <c r="C4092" s="213"/>
      <c r="E4092" s="213"/>
      <c r="F4092" s="213"/>
      <c r="G4092" s="213"/>
      <c r="H4092" s="213"/>
      <c r="I4092" s="213"/>
      <c r="J4092" s="213"/>
    </row>
    <row r="4093" spans="2:10">
      <c r="B4093" s="239"/>
      <c r="C4093" s="213"/>
      <c r="E4093" s="213"/>
      <c r="F4093" s="213"/>
      <c r="G4093" s="213"/>
      <c r="H4093" s="213"/>
      <c r="I4093" s="213"/>
      <c r="J4093" s="213"/>
    </row>
    <row r="4094" spans="2:10">
      <c r="B4094" s="239"/>
      <c r="C4094" s="213"/>
      <c r="E4094" s="213"/>
      <c r="F4094" s="213"/>
      <c r="G4094" s="213"/>
      <c r="H4094" s="213"/>
      <c r="I4094" s="213"/>
      <c r="J4094" s="213"/>
    </row>
    <row r="4095" spans="2:10">
      <c r="B4095" s="239"/>
      <c r="C4095" s="213"/>
      <c r="E4095" s="213"/>
      <c r="F4095" s="213"/>
      <c r="G4095" s="213"/>
      <c r="H4095" s="213"/>
      <c r="I4095" s="213"/>
      <c r="J4095" s="213"/>
    </row>
    <row r="4096" spans="2:10">
      <c r="B4096" s="239"/>
      <c r="C4096" s="213"/>
      <c r="E4096" s="213"/>
      <c r="F4096" s="213"/>
      <c r="G4096" s="213"/>
      <c r="H4096" s="213"/>
      <c r="I4096" s="213"/>
      <c r="J4096" s="213"/>
    </row>
    <row r="4097" spans="2:10">
      <c r="B4097" s="239"/>
      <c r="C4097" s="213"/>
      <c r="E4097" s="213"/>
      <c r="F4097" s="213"/>
      <c r="G4097" s="213"/>
      <c r="H4097" s="213"/>
      <c r="I4097" s="213"/>
      <c r="J4097" s="213"/>
    </row>
    <row r="4098" spans="2:10">
      <c r="B4098" s="239"/>
      <c r="C4098" s="213"/>
      <c r="E4098" s="213"/>
      <c r="F4098" s="213"/>
      <c r="G4098" s="213"/>
      <c r="H4098" s="213"/>
      <c r="I4098" s="213"/>
      <c r="J4098" s="213"/>
    </row>
    <row r="4099" spans="2:10">
      <c r="B4099" s="239"/>
      <c r="C4099" s="213"/>
      <c r="E4099" s="213"/>
      <c r="F4099" s="213"/>
      <c r="G4099" s="213"/>
      <c r="H4099" s="213"/>
      <c r="I4099" s="213"/>
      <c r="J4099" s="213"/>
    </row>
    <row r="4100" spans="2:10">
      <c r="B4100" s="239"/>
      <c r="C4100" s="213"/>
      <c r="E4100" s="213"/>
      <c r="F4100" s="213"/>
      <c r="G4100" s="213"/>
      <c r="H4100" s="213"/>
      <c r="I4100" s="213"/>
      <c r="J4100" s="213"/>
    </row>
    <row r="4101" spans="2:10">
      <c r="B4101" s="239"/>
      <c r="C4101" s="213"/>
      <c r="E4101" s="213"/>
      <c r="F4101" s="213"/>
      <c r="G4101" s="213"/>
      <c r="H4101" s="213"/>
      <c r="I4101" s="213"/>
      <c r="J4101" s="213"/>
    </row>
    <row r="4102" spans="2:10">
      <c r="B4102" s="239"/>
      <c r="C4102" s="213"/>
      <c r="E4102" s="213"/>
      <c r="F4102" s="213"/>
      <c r="G4102" s="213"/>
      <c r="H4102" s="213"/>
      <c r="I4102" s="213"/>
      <c r="J4102" s="213"/>
    </row>
    <row r="4103" spans="2:10">
      <c r="B4103" s="239"/>
      <c r="C4103" s="213"/>
      <c r="E4103" s="213"/>
      <c r="F4103" s="213"/>
      <c r="G4103" s="213"/>
      <c r="H4103" s="213"/>
      <c r="I4103" s="213"/>
      <c r="J4103" s="213"/>
    </row>
    <row r="4104" spans="2:10">
      <c r="B4104" s="239"/>
      <c r="C4104" s="213"/>
      <c r="E4104" s="213"/>
      <c r="F4104" s="213"/>
      <c r="G4104" s="213"/>
      <c r="H4104" s="213"/>
      <c r="I4104" s="213"/>
      <c r="J4104" s="213"/>
    </row>
    <row r="4105" spans="2:10">
      <c r="B4105" s="239"/>
      <c r="C4105" s="213"/>
      <c r="E4105" s="213"/>
      <c r="F4105" s="213"/>
      <c r="G4105" s="213"/>
      <c r="H4105" s="213"/>
      <c r="I4105" s="213"/>
      <c r="J4105" s="213"/>
    </row>
    <row r="4106" spans="2:10">
      <c r="B4106" s="239"/>
      <c r="C4106" s="213"/>
      <c r="E4106" s="213"/>
      <c r="F4106" s="213"/>
      <c r="G4106" s="213"/>
      <c r="H4106" s="213"/>
      <c r="I4106" s="213"/>
      <c r="J4106" s="213"/>
    </row>
    <row r="4107" spans="2:10">
      <c r="B4107" s="239"/>
      <c r="C4107" s="213"/>
      <c r="E4107" s="213"/>
      <c r="F4107" s="213"/>
      <c r="G4107" s="213"/>
      <c r="H4107" s="213"/>
      <c r="I4107" s="213"/>
      <c r="J4107" s="213"/>
    </row>
    <row r="4108" spans="2:10">
      <c r="B4108" s="239"/>
      <c r="C4108" s="213"/>
      <c r="E4108" s="213"/>
      <c r="F4108" s="213"/>
      <c r="G4108" s="213"/>
      <c r="H4108" s="213"/>
      <c r="I4108" s="213"/>
      <c r="J4108" s="213"/>
    </row>
    <row r="4109" spans="2:10">
      <c r="B4109" s="239"/>
      <c r="C4109" s="213"/>
      <c r="E4109" s="213"/>
      <c r="F4109" s="213"/>
      <c r="G4109" s="213"/>
      <c r="H4109" s="213"/>
      <c r="I4109" s="213"/>
      <c r="J4109" s="213"/>
    </row>
    <row r="4110" spans="2:10">
      <c r="B4110" s="239"/>
      <c r="C4110" s="213"/>
      <c r="E4110" s="213"/>
      <c r="F4110" s="213"/>
      <c r="G4110" s="213"/>
      <c r="H4110" s="213"/>
      <c r="I4110" s="213"/>
      <c r="J4110" s="213"/>
    </row>
    <row r="4111" spans="2:10">
      <c r="B4111" s="239"/>
      <c r="C4111" s="213"/>
      <c r="E4111" s="213"/>
      <c r="F4111" s="213"/>
      <c r="G4111" s="213"/>
      <c r="H4111" s="213"/>
      <c r="I4111" s="213"/>
      <c r="J4111" s="213"/>
    </row>
    <row r="4112" spans="2:10">
      <c r="B4112" s="239"/>
      <c r="C4112" s="213"/>
      <c r="E4112" s="213"/>
      <c r="F4112" s="213"/>
      <c r="G4112" s="213"/>
      <c r="H4112" s="213"/>
      <c r="I4112" s="213"/>
      <c r="J4112" s="213"/>
    </row>
    <row r="4113" spans="2:10">
      <c r="B4113" s="239"/>
      <c r="C4113" s="213"/>
      <c r="E4113" s="213"/>
      <c r="F4113" s="213"/>
      <c r="G4113" s="213"/>
      <c r="H4113" s="213"/>
      <c r="I4113" s="213"/>
      <c r="J4113" s="213"/>
    </row>
    <row r="4114" spans="2:10">
      <c r="B4114" s="239"/>
      <c r="C4114" s="213"/>
      <c r="E4114" s="213"/>
      <c r="F4114" s="213"/>
      <c r="G4114" s="213"/>
      <c r="H4114" s="213"/>
      <c r="I4114" s="213"/>
      <c r="J4114" s="213"/>
    </row>
    <row r="4115" spans="2:10">
      <c r="B4115" s="239"/>
      <c r="C4115" s="213"/>
      <c r="E4115" s="213"/>
      <c r="F4115" s="213"/>
      <c r="G4115" s="213"/>
      <c r="H4115" s="213"/>
      <c r="I4115" s="213"/>
      <c r="J4115" s="213"/>
    </row>
    <row r="4116" spans="2:10">
      <c r="B4116" s="239"/>
      <c r="C4116" s="213"/>
      <c r="E4116" s="213"/>
      <c r="F4116" s="213"/>
      <c r="G4116" s="213"/>
      <c r="H4116" s="213"/>
      <c r="I4116" s="213"/>
      <c r="J4116" s="213"/>
    </row>
    <row r="4117" spans="2:10">
      <c r="B4117" s="239"/>
      <c r="C4117" s="213"/>
      <c r="E4117" s="213"/>
      <c r="F4117" s="213"/>
      <c r="G4117" s="213"/>
      <c r="H4117" s="213"/>
      <c r="I4117" s="213"/>
      <c r="J4117" s="213"/>
    </row>
    <row r="4118" spans="2:10">
      <c r="B4118" s="239"/>
      <c r="C4118" s="213"/>
      <c r="E4118" s="213"/>
      <c r="F4118" s="213"/>
      <c r="G4118" s="213"/>
      <c r="H4118" s="213"/>
      <c r="I4118" s="213"/>
      <c r="J4118" s="213"/>
    </row>
    <row r="4119" spans="2:10">
      <c r="B4119" s="239"/>
      <c r="C4119" s="213"/>
      <c r="E4119" s="213"/>
      <c r="F4119" s="213"/>
      <c r="G4119" s="213"/>
      <c r="H4119" s="213"/>
      <c r="I4119" s="213"/>
      <c r="J4119" s="213"/>
    </row>
    <row r="4120" spans="2:10">
      <c r="B4120" s="239"/>
      <c r="C4120" s="213"/>
      <c r="E4120" s="213"/>
      <c r="F4120" s="213"/>
      <c r="G4120" s="213"/>
      <c r="H4120" s="213"/>
      <c r="I4120" s="213"/>
      <c r="J4120" s="213"/>
    </row>
    <row r="4121" spans="2:10">
      <c r="B4121" s="239"/>
      <c r="C4121" s="213"/>
      <c r="E4121" s="213"/>
      <c r="F4121" s="213"/>
      <c r="G4121" s="213"/>
      <c r="H4121" s="213"/>
      <c r="I4121" s="213"/>
      <c r="J4121" s="213"/>
    </row>
    <row r="4122" spans="2:10">
      <c r="B4122" s="239"/>
      <c r="C4122" s="213"/>
      <c r="E4122" s="213"/>
      <c r="F4122" s="213"/>
      <c r="G4122" s="213"/>
      <c r="H4122" s="213"/>
      <c r="I4122" s="213"/>
      <c r="J4122" s="213"/>
    </row>
    <row r="4123" spans="2:10">
      <c r="B4123" s="239"/>
      <c r="C4123" s="213"/>
      <c r="E4123" s="213"/>
      <c r="F4123" s="213"/>
      <c r="G4123" s="213"/>
      <c r="H4123" s="213"/>
      <c r="I4123" s="213"/>
      <c r="J4123" s="213"/>
    </row>
    <row r="4124" spans="2:10">
      <c r="B4124" s="239"/>
      <c r="C4124" s="213"/>
      <c r="E4124" s="213"/>
      <c r="F4124" s="213"/>
      <c r="G4124" s="213"/>
      <c r="H4124" s="213"/>
      <c r="I4124" s="213"/>
      <c r="J4124" s="213"/>
    </row>
    <row r="4125" spans="2:10">
      <c r="B4125" s="239"/>
      <c r="C4125" s="213"/>
      <c r="E4125" s="213"/>
      <c r="F4125" s="213"/>
      <c r="G4125" s="213"/>
      <c r="H4125" s="213"/>
      <c r="I4125" s="213"/>
      <c r="J4125" s="213"/>
    </row>
    <row r="4126" spans="2:10">
      <c r="B4126" s="239"/>
      <c r="C4126" s="213"/>
      <c r="E4126" s="213"/>
      <c r="F4126" s="213"/>
      <c r="G4126" s="213"/>
      <c r="H4126" s="213"/>
      <c r="I4126" s="213"/>
      <c r="J4126" s="213"/>
    </row>
    <row r="4127" spans="2:10">
      <c r="B4127" s="239"/>
      <c r="C4127" s="213"/>
      <c r="E4127" s="213"/>
      <c r="F4127" s="213"/>
      <c r="G4127" s="213"/>
      <c r="H4127" s="213"/>
      <c r="I4127" s="213"/>
      <c r="J4127" s="213"/>
    </row>
    <row r="4128" spans="2:10">
      <c r="B4128" s="239"/>
      <c r="C4128" s="213"/>
      <c r="E4128" s="213"/>
      <c r="F4128" s="213"/>
      <c r="G4128" s="213"/>
      <c r="H4128" s="213"/>
      <c r="I4128" s="213"/>
      <c r="J4128" s="213"/>
    </row>
    <row r="4129" spans="2:10">
      <c r="B4129" s="239"/>
      <c r="C4129" s="213"/>
      <c r="E4129" s="213"/>
      <c r="F4129" s="213"/>
      <c r="G4129" s="213"/>
      <c r="H4129" s="213"/>
      <c r="I4129" s="213"/>
      <c r="J4129" s="213"/>
    </row>
    <row r="4130" spans="2:10">
      <c r="B4130" s="239"/>
      <c r="C4130" s="213"/>
      <c r="E4130" s="213"/>
      <c r="F4130" s="213"/>
      <c r="G4130" s="213"/>
      <c r="H4130" s="213"/>
      <c r="I4130" s="213"/>
      <c r="J4130" s="213"/>
    </row>
    <row r="4131" spans="2:10">
      <c r="B4131" s="239"/>
      <c r="C4131" s="213"/>
      <c r="E4131" s="213"/>
      <c r="F4131" s="213"/>
      <c r="G4131" s="213"/>
      <c r="H4131" s="213"/>
      <c r="I4131" s="213"/>
      <c r="J4131" s="213"/>
    </row>
    <row r="4132" spans="2:10">
      <c r="B4132" s="239"/>
      <c r="C4132" s="213"/>
      <c r="E4132" s="213"/>
      <c r="F4132" s="213"/>
      <c r="G4132" s="213"/>
      <c r="H4132" s="213"/>
      <c r="I4132" s="213"/>
      <c r="J4132" s="213"/>
    </row>
    <row r="4133" spans="2:10">
      <c r="B4133" s="239"/>
      <c r="C4133" s="213"/>
      <c r="E4133" s="213"/>
      <c r="F4133" s="213"/>
      <c r="G4133" s="213"/>
      <c r="H4133" s="213"/>
      <c r="I4133" s="213"/>
      <c r="J4133" s="213"/>
    </row>
    <row r="4134" spans="2:10">
      <c r="B4134" s="239"/>
      <c r="C4134" s="213"/>
      <c r="E4134" s="213"/>
      <c r="F4134" s="213"/>
      <c r="G4134" s="213"/>
      <c r="H4134" s="213"/>
      <c r="I4134" s="213"/>
      <c r="J4134" s="213"/>
    </row>
    <row r="4135" spans="2:10">
      <c r="B4135" s="239"/>
      <c r="C4135" s="213"/>
      <c r="E4135" s="213"/>
      <c r="F4135" s="213"/>
      <c r="G4135" s="213"/>
      <c r="H4135" s="213"/>
      <c r="I4135" s="213"/>
      <c r="J4135" s="213"/>
    </row>
    <row r="4136" spans="2:10">
      <c r="B4136" s="239"/>
      <c r="C4136" s="213"/>
      <c r="E4136" s="213"/>
      <c r="F4136" s="213"/>
      <c r="G4136" s="213"/>
      <c r="H4136" s="213"/>
      <c r="I4136" s="213"/>
      <c r="J4136" s="213"/>
    </row>
    <row r="4137" spans="2:10">
      <c r="B4137" s="239"/>
      <c r="C4137" s="213"/>
      <c r="E4137" s="213"/>
      <c r="F4137" s="213"/>
      <c r="G4137" s="213"/>
      <c r="H4137" s="213"/>
      <c r="I4137" s="213"/>
      <c r="J4137" s="213"/>
    </row>
    <row r="4138" spans="2:10">
      <c r="B4138" s="239"/>
      <c r="C4138" s="213"/>
      <c r="E4138" s="213"/>
      <c r="F4138" s="213"/>
      <c r="G4138" s="213"/>
      <c r="H4138" s="213"/>
      <c r="I4138" s="213"/>
      <c r="J4138" s="213"/>
    </row>
    <row r="4139" spans="2:10">
      <c r="B4139" s="239"/>
      <c r="C4139" s="213"/>
      <c r="E4139" s="213"/>
      <c r="F4139" s="213"/>
      <c r="G4139" s="213"/>
      <c r="H4139" s="213"/>
      <c r="I4139" s="213"/>
      <c r="J4139" s="213"/>
    </row>
    <row r="4140" spans="2:10">
      <c r="B4140" s="239"/>
      <c r="C4140" s="213"/>
      <c r="E4140" s="213"/>
      <c r="F4140" s="213"/>
      <c r="G4140" s="213"/>
      <c r="H4140" s="213"/>
      <c r="I4140" s="213"/>
      <c r="J4140" s="213"/>
    </row>
    <row r="4141" spans="2:10">
      <c r="B4141" s="239"/>
      <c r="C4141" s="213"/>
      <c r="E4141" s="213"/>
      <c r="F4141" s="213"/>
      <c r="G4141" s="213"/>
      <c r="H4141" s="213"/>
      <c r="I4141" s="213"/>
      <c r="J4141" s="213"/>
    </row>
    <row r="4142" spans="2:10">
      <c r="B4142" s="239"/>
      <c r="C4142" s="213"/>
      <c r="E4142" s="213"/>
      <c r="F4142" s="213"/>
      <c r="G4142" s="213"/>
      <c r="H4142" s="213"/>
      <c r="I4142" s="213"/>
      <c r="J4142" s="213"/>
    </row>
    <row r="4143" spans="2:10">
      <c r="B4143" s="239"/>
      <c r="C4143" s="213"/>
      <c r="E4143" s="213"/>
      <c r="F4143" s="213"/>
      <c r="G4143" s="213"/>
      <c r="H4143" s="213"/>
      <c r="I4143" s="213"/>
      <c r="J4143" s="213"/>
    </row>
    <row r="4144" spans="2:10">
      <c r="B4144" s="239"/>
      <c r="C4144" s="213"/>
      <c r="E4144" s="213"/>
      <c r="F4144" s="213"/>
      <c r="G4144" s="213"/>
      <c r="H4144" s="213"/>
      <c r="I4144" s="213"/>
      <c r="J4144" s="213"/>
    </row>
    <row r="4145" spans="2:10">
      <c r="B4145" s="239"/>
      <c r="C4145" s="213"/>
      <c r="E4145" s="213"/>
      <c r="F4145" s="213"/>
      <c r="G4145" s="213"/>
      <c r="H4145" s="213"/>
      <c r="I4145" s="213"/>
      <c r="J4145" s="213"/>
    </row>
    <row r="4146" spans="2:10">
      <c r="B4146" s="239"/>
      <c r="C4146" s="213"/>
      <c r="E4146" s="213"/>
      <c r="F4146" s="213"/>
      <c r="G4146" s="213"/>
      <c r="H4146" s="213"/>
      <c r="I4146" s="213"/>
      <c r="J4146" s="213"/>
    </row>
    <row r="4147" spans="2:10">
      <c r="B4147" s="239"/>
      <c r="C4147" s="213"/>
      <c r="E4147" s="213"/>
      <c r="F4147" s="213"/>
      <c r="G4147" s="213"/>
      <c r="H4147" s="213"/>
      <c r="I4147" s="213"/>
      <c r="J4147" s="213"/>
    </row>
    <row r="4148" spans="2:10">
      <c r="B4148" s="239"/>
      <c r="C4148" s="213"/>
      <c r="E4148" s="213"/>
      <c r="F4148" s="213"/>
      <c r="G4148" s="213"/>
      <c r="H4148" s="213"/>
      <c r="I4148" s="213"/>
      <c r="J4148" s="213"/>
    </row>
    <row r="4149" spans="2:10">
      <c r="B4149" s="239"/>
      <c r="C4149" s="213"/>
      <c r="E4149" s="213"/>
      <c r="F4149" s="213"/>
      <c r="G4149" s="213"/>
      <c r="H4149" s="213"/>
      <c r="I4149" s="213"/>
      <c r="J4149" s="213"/>
    </row>
    <row r="4150" spans="2:10">
      <c r="B4150" s="239"/>
      <c r="C4150" s="213"/>
      <c r="E4150" s="213"/>
      <c r="F4150" s="213"/>
      <c r="G4150" s="213"/>
      <c r="H4150" s="213"/>
      <c r="I4150" s="213"/>
      <c r="J4150" s="213"/>
    </row>
    <row r="4151" spans="2:10">
      <c r="B4151" s="239"/>
      <c r="C4151" s="213"/>
      <c r="E4151" s="213"/>
      <c r="F4151" s="213"/>
      <c r="G4151" s="213"/>
      <c r="H4151" s="213"/>
      <c r="I4151" s="213"/>
      <c r="J4151" s="213"/>
    </row>
    <row r="4152" spans="2:10">
      <c r="B4152" s="239"/>
      <c r="C4152" s="213"/>
      <c r="E4152" s="213"/>
      <c r="F4152" s="213"/>
      <c r="G4152" s="213"/>
      <c r="H4152" s="213"/>
      <c r="I4152" s="213"/>
      <c r="J4152" s="213"/>
    </row>
    <row r="4153" spans="2:10">
      <c r="B4153" s="239"/>
      <c r="C4153" s="213"/>
      <c r="E4153" s="213"/>
      <c r="F4153" s="213"/>
      <c r="G4153" s="213"/>
      <c r="H4153" s="213"/>
      <c r="I4153" s="213"/>
      <c r="J4153" s="213"/>
    </row>
    <row r="4154" spans="2:10">
      <c r="B4154" s="239"/>
      <c r="C4154" s="213"/>
      <c r="E4154" s="213"/>
      <c r="F4154" s="213"/>
      <c r="G4154" s="213"/>
      <c r="H4154" s="213"/>
      <c r="I4154" s="213"/>
      <c r="J4154" s="213"/>
    </row>
    <row r="4155" spans="2:10">
      <c r="B4155" s="239"/>
      <c r="C4155" s="213"/>
      <c r="E4155" s="213"/>
      <c r="F4155" s="213"/>
      <c r="G4155" s="213"/>
      <c r="H4155" s="213"/>
      <c r="I4155" s="213"/>
      <c r="J4155" s="213"/>
    </row>
    <row r="4156" spans="2:10">
      <c r="B4156" s="239"/>
      <c r="C4156" s="213"/>
      <c r="E4156" s="213"/>
      <c r="F4156" s="213"/>
      <c r="G4156" s="213"/>
      <c r="H4156" s="213"/>
      <c r="I4156" s="213"/>
      <c r="J4156" s="213"/>
    </row>
    <row r="4157" spans="2:10">
      <c r="B4157" s="239"/>
      <c r="C4157" s="213"/>
      <c r="E4157" s="213"/>
      <c r="F4157" s="213"/>
      <c r="G4157" s="213"/>
      <c r="H4157" s="213"/>
      <c r="I4157" s="213"/>
      <c r="J4157" s="213"/>
    </row>
    <row r="4158" spans="2:10">
      <c r="B4158" s="239"/>
      <c r="C4158" s="213"/>
      <c r="E4158" s="213"/>
      <c r="F4158" s="213"/>
      <c r="G4158" s="213"/>
      <c r="H4158" s="213"/>
      <c r="I4158" s="213"/>
      <c r="J4158" s="213"/>
    </row>
    <row r="4159" spans="2:10">
      <c r="B4159" s="239"/>
      <c r="C4159" s="213"/>
      <c r="E4159" s="213"/>
      <c r="F4159" s="213"/>
      <c r="G4159" s="213"/>
      <c r="H4159" s="213"/>
      <c r="I4159" s="213"/>
      <c r="J4159" s="213"/>
    </row>
    <row r="4160" spans="2:10">
      <c r="B4160" s="239"/>
      <c r="C4160" s="213"/>
      <c r="E4160" s="213"/>
      <c r="F4160" s="213"/>
      <c r="G4160" s="213"/>
      <c r="H4160" s="213"/>
      <c r="I4160" s="213"/>
      <c r="J4160" s="213"/>
    </row>
    <row r="4161" spans="2:10">
      <c r="B4161" s="239"/>
      <c r="C4161" s="213"/>
      <c r="E4161" s="213"/>
      <c r="F4161" s="213"/>
      <c r="G4161" s="213"/>
      <c r="H4161" s="213"/>
      <c r="I4161" s="213"/>
      <c r="J4161" s="213"/>
    </row>
    <row r="4162" spans="2:10">
      <c r="B4162" s="239"/>
      <c r="C4162" s="213"/>
      <c r="E4162" s="213"/>
      <c r="F4162" s="213"/>
      <c r="G4162" s="213"/>
      <c r="H4162" s="213"/>
      <c r="I4162" s="213"/>
      <c r="J4162" s="213"/>
    </row>
    <row r="4163" spans="2:10">
      <c r="B4163" s="239"/>
      <c r="C4163" s="213"/>
      <c r="E4163" s="213"/>
      <c r="F4163" s="213"/>
      <c r="G4163" s="213"/>
      <c r="H4163" s="213"/>
      <c r="I4163" s="213"/>
      <c r="J4163" s="213"/>
    </row>
    <row r="4164" spans="2:10">
      <c r="B4164" s="239"/>
      <c r="C4164" s="213"/>
      <c r="E4164" s="213"/>
      <c r="F4164" s="213"/>
      <c r="G4164" s="213"/>
      <c r="H4164" s="213"/>
      <c r="I4164" s="213"/>
      <c r="J4164" s="213"/>
    </row>
    <row r="4165" spans="2:10">
      <c r="B4165" s="239"/>
      <c r="C4165" s="213"/>
      <c r="E4165" s="213"/>
      <c r="F4165" s="213"/>
      <c r="G4165" s="213"/>
      <c r="H4165" s="213"/>
      <c r="I4165" s="213"/>
      <c r="J4165" s="213"/>
    </row>
    <row r="4166" spans="2:10">
      <c r="B4166" s="239"/>
      <c r="C4166" s="213"/>
      <c r="E4166" s="213"/>
      <c r="F4166" s="213"/>
      <c r="G4166" s="213"/>
      <c r="H4166" s="213"/>
      <c r="I4166" s="213"/>
      <c r="J4166" s="213"/>
    </row>
    <row r="4167" spans="2:10">
      <c r="B4167" s="239"/>
      <c r="C4167" s="213"/>
      <c r="E4167" s="213"/>
      <c r="F4167" s="213"/>
      <c r="G4167" s="213"/>
      <c r="H4167" s="213"/>
      <c r="I4167" s="213"/>
      <c r="J4167" s="213"/>
    </row>
    <row r="4168" spans="2:10">
      <c r="B4168" s="239"/>
      <c r="C4168" s="213"/>
      <c r="E4168" s="213"/>
      <c r="F4168" s="213"/>
      <c r="G4168" s="213"/>
      <c r="H4168" s="213"/>
      <c r="I4168" s="213"/>
      <c r="J4168" s="213"/>
    </row>
    <row r="4169" spans="2:10">
      <c r="B4169" s="239"/>
      <c r="C4169" s="213"/>
      <c r="E4169" s="213"/>
      <c r="F4169" s="213"/>
      <c r="G4169" s="213"/>
      <c r="H4169" s="213"/>
      <c r="I4169" s="213"/>
      <c r="J4169" s="213"/>
    </row>
    <row r="4170" spans="2:10">
      <c r="B4170" s="239"/>
      <c r="C4170" s="213"/>
      <c r="E4170" s="213"/>
      <c r="F4170" s="213"/>
      <c r="G4170" s="213"/>
      <c r="H4170" s="213"/>
      <c r="I4170" s="213"/>
      <c r="J4170" s="213"/>
    </row>
    <row r="4171" spans="2:10">
      <c r="B4171" s="239"/>
      <c r="C4171" s="213"/>
      <c r="E4171" s="213"/>
      <c r="F4171" s="213"/>
      <c r="G4171" s="213"/>
      <c r="H4171" s="213"/>
      <c r="I4171" s="213"/>
      <c r="J4171" s="213"/>
    </row>
    <row r="4172" spans="2:10">
      <c r="B4172" s="239"/>
      <c r="C4172" s="213"/>
      <c r="E4172" s="213"/>
      <c r="F4172" s="213"/>
      <c r="G4172" s="213"/>
      <c r="H4172" s="213"/>
      <c r="I4172" s="213"/>
      <c r="J4172" s="213"/>
    </row>
    <row r="4173" spans="2:10">
      <c r="B4173" s="239"/>
      <c r="C4173" s="213"/>
      <c r="E4173" s="213"/>
      <c r="F4173" s="213"/>
      <c r="G4173" s="213"/>
      <c r="H4173" s="213"/>
      <c r="I4173" s="213"/>
      <c r="J4173" s="213"/>
    </row>
    <row r="4174" spans="2:10">
      <c r="B4174" s="239"/>
      <c r="C4174" s="213"/>
      <c r="E4174" s="213"/>
      <c r="F4174" s="213"/>
      <c r="G4174" s="213"/>
      <c r="H4174" s="213"/>
      <c r="I4174" s="213"/>
      <c r="J4174" s="213"/>
    </row>
    <row r="4175" spans="2:10">
      <c r="B4175" s="239"/>
      <c r="C4175" s="213"/>
      <c r="E4175" s="213"/>
      <c r="F4175" s="213"/>
      <c r="G4175" s="213"/>
      <c r="H4175" s="213"/>
      <c r="I4175" s="213"/>
      <c r="J4175" s="213"/>
    </row>
    <row r="4176" spans="2:10">
      <c r="B4176" s="239"/>
      <c r="C4176" s="213"/>
      <c r="E4176" s="213"/>
      <c r="F4176" s="213"/>
      <c r="G4176" s="213"/>
      <c r="H4176" s="213"/>
      <c r="I4176" s="213"/>
      <c r="J4176" s="213"/>
    </row>
    <row r="4177" spans="2:10">
      <c r="B4177" s="239"/>
      <c r="C4177" s="213"/>
      <c r="E4177" s="213"/>
      <c r="F4177" s="213"/>
      <c r="G4177" s="213"/>
      <c r="H4177" s="213"/>
      <c r="I4177" s="213"/>
      <c r="J4177" s="213"/>
    </row>
    <row r="4178" spans="2:10">
      <c r="B4178" s="239"/>
      <c r="C4178" s="213"/>
      <c r="E4178" s="213"/>
      <c r="F4178" s="213"/>
      <c r="G4178" s="213"/>
      <c r="H4178" s="213"/>
      <c r="I4178" s="213"/>
      <c r="J4178" s="213"/>
    </row>
    <row r="4179" spans="2:10">
      <c r="B4179" s="239"/>
      <c r="C4179" s="213"/>
      <c r="E4179" s="213"/>
      <c r="F4179" s="213"/>
      <c r="G4179" s="213"/>
      <c r="H4179" s="213"/>
      <c r="I4179" s="213"/>
      <c r="J4179" s="213"/>
    </row>
    <row r="4180" spans="2:10">
      <c r="B4180" s="239"/>
      <c r="C4180" s="213"/>
      <c r="E4180" s="213"/>
      <c r="F4180" s="213"/>
      <c r="G4180" s="213"/>
      <c r="H4180" s="213"/>
      <c r="I4180" s="213"/>
      <c r="J4180" s="213"/>
    </row>
    <row r="4181" spans="2:10">
      <c r="B4181" s="239"/>
      <c r="C4181" s="213"/>
      <c r="E4181" s="213"/>
      <c r="F4181" s="213"/>
      <c r="G4181" s="213"/>
      <c r="H4181" s="213"/>
      <c r="I4181" s="213"/>
      <c r="J4181" s="213"/>
    </row>
    <row r="4182" spans="2:10">
      <c r="B4182" s="239"/>
      <c r="C4182" s="213"/>
      <c r="E4182" s="213"/>
      <c r="F4182" s="213"/>
      <c r="G4182" s="213"/>
      <c r="H4182" s="213"/>
      <c r="I4182" s="213"/>
      <c r="J4182" s="213"/>
    </row>
    <row r="4183" spans="2:10">
      <c r="B4183" s="239"/>
      <c r="C4183" s="213"/>
      <c r="E4183" s="213"/>
      <c r="F4183" s="213"/>
      <c r="G4183" s="213"/>
      <c r="H4183" s="213"/>
      <c r="I4183" s="213"/>
      <c r="J4183" s="213"/>
    </row>
    <row r="4184" spans="2:10">
      <c r="B4184" s="239"/>
      <c r="C4184" s="213"/>
      <c r="E4184" s="213"/>
      <c r="F4184" s="213"/>
      <c r="G4184" s="213"/>
      <c r="H4184" s="213"/>
      <c r="I4184" s="213"/>
      <c r="J4184" s="213"/>
    </row>
    <row r="4185" spans="2:10">
      <c r="B4185" s="239"/>
      <c r="C4185" s="213"/>
      <c r="E4185" s="213"/>
      <c r="F4185" s="213"/>
      <c r="G4185" s="213"/>
      <c r="H4185" s="213"/>
      <c r="I4185" s="213"/>
      <c r="J4185" s="213"/>
    </row>
    <row r="4186" spans="2:10">
      <c r="B4186" s="239"/>
      <c r="C4186" s="213"/>
      <c r="E4186" s="213"/>
      <c r="F4186" s="213"/>
      <c r="G4186" s="213"/>
      <c r="H4186" s="213"/>
      <c r="I4186" s="213"/>
      <c r="J4186" s="213"/>
    </row>
    <row r="4187" spans="2:10">
      <c r="B4187" s="239"/>
      <c r="C4187" s="213"/>
      <c r="E4187" s="213"/>
      <c r="F4187" s="213"/>
      <c r="G4187" s="213"/>
      <c r="H4187" s="213"/>
      <c r="I4187" s="213"/>
      <c r="J4187" s="213"/>
    </row>
    <row r="4188" spans="2:10">
      <c r="B4188" s="239"/>
      <c r="C4188" s="213"/>
      <c r="E4188" s="213"/>
      <c r="F4188" s="213"/>
      <c r="G4188" s="213"/>
      <c r="H4188" s="213"/>
      <c r="I4188" s="213"/>
      <c r="J4188" s="213"/>
    </row>
    <row r="4189" spans="2:10">
      <c r="B4189" s="239"/>
      <c r="C4189" s="213"/>
      <c r="E4189" s="213"/>
      <c r="F4189" s="213"/>
      <c r="G4189" s="213"/>
      <c r="H4189" s="213"/>
      <c r="I4189" s="213"/>
      <c r="J4189" s="213"/>
    </row>
    <row r="4190" spans="2:10">
      <c r="B4190" s="239"/>
      <c r="C4190" s="213"/>
      <c r="E4190" s="213"/>
      <c r="F4190" s="213"/>
      <c r="G4190" s="213"/>
      <c r="H4190" s="213"/>
      <c r="I4190" s="213"/>
      <c r="J4190" s="213"/>
    </row>
    <row r="4191" spans="2:10">
      <c r="B4191" s="239"/>
      <c r="C4191" s="213"/>
      <c r="E4191" s="213"/>
      <c r="F4191" s="213"/>
      <c r="G4191" s="213"/>
      <c r="H4191" s="213"/>
      <c r="I4191" s="213"/>
      <c r="J4191" s="213"/>
    </row>
    <row r="4192" spans="2:10">
      <c r="B4192" s="239"/>
      <c r="C4192" s="213"/>
      <c r="E4192" s="213"/>
      <c r="F4192" s="213"/>
      <c r="G4192" s="213"/>
      <c r="H4192" s="213"/>
      <c r="I4192" s="213"/>
      <c r="J4192" s="213"/>
    </row>
    <row r="4193" spans="2:10">
      <c r="B4193" s="239"/>
      <c r="C4193" s="213"/>
      <c r="E4193" s="213"/>
      <c r="F4193" s="213"/>
      <c r="G4193" s="213"/>
      <c r="H4193" s="213"/>
      <c r="I4193" s="213"/>
      <c r="J4193" s="213"/>
    </row>
    <row r="4194" spans="2:10">
      <c r="B4194" s="239"/>
      <c r="C4194" s="213"/>
      <c r="E4194" s="213"/>
      <c r="F4194" s="213"/>
      <c r="G4194" s="213"/>
      <c r="H4194" s="213"/>
      <c r="I4194" s="213"/>
      <c r="J4194" s="213"/>
    </row>
    <row r="4195" spans="2:10">
      <c r="B4195" s="239"/>
      <c r="C4195" s="213"/>
      <c r="E4195" s="213"/>
      <c r="F4195" s="213"/>
      <c r="G4195" s="213"/>
      <c r="H4195" s="213"/>
      <c r="I4195" s="213"/>
      <c r="J4195" s="213"/>
    </row>
    <row r="4196" spans="2:10">
      <c r="B4196" s="239"/>
      <c r="C4196" s="213"/>
      <c r="E4196" s="213"/>
      <c r="F4196" s="213"/>
      <c r="G4196" s="213"/>
      <c r="H4196" s="213"/>
      <c r="I4196" s="213"/>
      <c r="J4196" s="213"/>
    </row>
    <row r="4197" spans="2:10">
      <c r="B4197" s="239"/>
      <c r="C4197" s="213"/>
      <c r="E4197" s="213"/>
      <c r="F4197" s="213"/>
      <c r="G4197" s="213"/>
      <c r="H4197" s="213"/>
      <c r="I4197" s="213"/>
      <c r="J4197" s="213"/>
    </row>
    <row r="4198" spans="2:10">
      <c r="B4198" s="239"/>
      <c r="C4198" s="213"/>
      <c r="E4198" s="213"/>
      <c r="F4198" s="213"/>
      <c r="G4198" s="213"/>
      <c r="H4198" s="213"/>
      <c r="I4198" s="213"/>
      <c r="J4198" s="213"/>
    </row>
    <row r="4199" spans="2:10">
      <c r="B4199" s="239"/>
      <c r="C4199" s="213"/>
      <c r="E4199" s="213"/>
      <c r="F4199" s="213"/>
      <c r="G4199" s="213"/>
      <c r="H4199" s="213"/>
      <c r="I4199" s="213"/>
      <c r="J4199" s="213"/>
    </row>
    <row r="4200" spans="2:10">
      <c r="B4200" s="239"/>
      <c r="C4200" s="213"/>
      <c r="E4200" s="213"/>
      <c r="F4200" s="213"/>
      <c r="G4200" s="213"/>
      <c r="H4200" s="213"/>
      <c r="I4200" s="213"/>
      <c r="J4200" s="213"/>
    </row>
    <row r="4201" spans="2:10">
      <c r="B4201" s="239"/>
      <c r="C4201" s="213"/>
      <c r="E4201" s="213"/>
      <c r="F4201" s="213"/>
      <c r="G4201" s="213"/>
      <c r="H4201" s="213"/>
      <c r="I4201" s="213"/>
      <c r="J4201" s="213"/>
    </row>
    <row r="4202" spans="2:10">
      <c r="B4202" s="239"/>
      <c r="C4202" s="213"/>
      <c r="E4202" s="213"/>
      <c r="F4202" s="213"/>
      <c r="G4202" s="213"/>
      <c r="H4202" s="213"/>
      <c r="I4202" s="213"/>
      <c r="J4202" s="213"/>
    </row>
    <row r="4203" spans="2:10">
      <c r="B4203" s="239"/>
      <c r="C4203" s="213"/>
      <c r="E4203" s="213"/>
      <c r="F4203" s="213"/>
      <c r="G4203" s="213"/>
      <c r="H4203" s="213"/>
      <c r="I4203" s="213"/>
      <c r="J4203" s="213"/>
    </row>
    <row r="4204" spans="2:10">
      <c r="B4204" s="239"/>
      <c r="C4204" s="213"/>
      <c r="E4204" s="213"/>
      <c r="F4204" s="213"/>
      <c r="G4204" s="213"/>
      <c r="H4204" s="213"/>
      <c r="I4204" s="213"/>
      <c r="J4204" s="213"/>
    </row>
    <row r="4205" spans="2:10">
      <c r="B4205" s="239"/>
      <c r="C4205" s="213"/>
      <c r="E4205" s="213"/>
      <c r="F4205" s="213"/>
      <c r="G4205" s="213"/>
      <c r="H4205" s="213"/>
      <c r="I4205" s="213"/>
      <c r="J4205" s="213"/>
    </row>
    <row r="4206" spans="2:10">
      <c r="B4206" s="239"/>
      <c r="C4206" s="213"/>
      <c r="E4206" s="213"/>
      <c r="F4206" s="213"/>
      <c r="G4206" s="213"/>
      <c r="H4206" s="213"/>
      <c r="I4206" s="213"/>
      <c r="J4206" s="213"/>
    </row>
    <row r="4207" spans="2:10">
      <c r="B4207" s="239"/>
      <c r="C4207" s="213"/>
      <c r="E4207" s="213"/>
      <c r="F4207" s="213"/>
      <c r="G4207" s="213"/>
      <c r="H4207" s="213"/>
      <c r="I4207" s="213"/>
      <c r="J4207" s="213"/>
    </row>
    <row r="4208" spans="2:10">
      <c r="B4208" s="239"/>
      <c r="C4208" s="213"/>
      <c r="E4208" s="213"/>
      <c r="F4208" s="213"/>
      <c r="G4208" s="213"/>
      <c r="H4208" s="213"/>
      <c r="I4208" s="213"/>
      <c r="J4208" s="213"/>
    </row>
    <row r="4209" spans="2:10">
      <c r="B4209" s="239"/>
      <c r="C4209" s="213"/>
      <c r="E4209" s="213"/>
      <c r="F4209" s="213"/>
      <c r="G4209" s="213"/>
      <c r="H4209" s="213"/>
      <c r="I4209" s="213"/>
      <c r="J4209" s="213"/>
    </row>
    <row r="4210" spans="2:10">
      <c r="B4210" s="239"/>
      <c r="C4210" s="213"/>
      <c r="E4210" s="213"/>
      <c r="F4210" s="213"/>
      <c r="G4210" s="213"/>
      <c r="H4210" s="213"/>
      <c r="I4210" s="213"/>
      <c r="J4210" s="213"/>
    </row>
    <row r="4211" spans="2:10">
      <c r="B4211" s="239"/>
      <c r="C4211" s="213"/>
      <c r="E4211" s="213"/>
      <c r="F4211" s="213"/>
      <c r="G4211" s="213"/>
      <c r="H4211" s="213"/>
      <c r="I4211" s="213"/>
      <c r="J4211" s="213"/>
    </row>
    <row r="4212" spans="2:10">
      <c r="B4212" s="239"/>
      <c r="C4212" s="213"/>
      <c r="E4212" s="213"/>
      <c r="F4212" s="213"/>
      <c r="G4212" s="213"/>
      <c r="H4212" s="213"/>
      <c r="I4212" s="213"/>
      <c r="J4212" s="213"/>
    </row>
    <row r="4213" spans="2:10">
      <c r="B4213" s="239"/>
      <c r="C4213" s="213"/>
      <c r="E4213" s="213"/>
      <c r="F4213" s="213"/>
      <c r="G4213" s="213"/>
      <c r="H4213" s="213"/>
      <c r="I4213" s="213"/>
      <c r="J4213" s="213"/>
    </row>
    <row r="4214" spans="2:10">
      <c r="B4214" s="239"/>
      <c r="C4214" s="213"/>
      <c r="E4214" s="213"/>
      <c r="F4214" s="213"/>
      <c r="G4214" s="213"/>
      <c r="H4214" s="213"/>
      <c r="I4214" s="213"/>
      <c r="J4214" s="213"/>
    </row>
    <row r="4215" spans="2:10">
      <c r="B4215" s="239"/>
      <c r="C4215" s="213"/>
      <c r="E4215" s="213"/>
      <c r="F4215" s="213"/>
      <c r="G4215" s="213"/>
      <c r="H4215" s="213"/>
      <c r="I4215" s="213"/>
      <c r="J4215" s="213"/>
    </row>
    <row r="4216" spans="2:10">
      <c r="B4216" s="239"/>
      <c r="C4216" s="213"/>
      <c r="E4216" s="213"/>
      <c r="F4216" s="213"/>
      <c r="G4216" s="213"/>
      <c r="H4216" s="213"/>
      <c r="I4216" s="213"/>
      <c r="J4216" s="213"/>
    </row>
    <row r="4217" spans="2:10">
      <c r="B4217" s="239"/>
      <c r="C4217" s="213"/>
      <c r="E4217" s="213"/>
      <c r="F4217" s="213"/>
      <c r="G4217" s="213"/>
      <c r="H4217" s="213"/>
      <c r="I4217" s="213"/>
      <c r="J4217" s="213"/>
    </row>
    <row r="4218" spans="2:10">
      <c r="B4218" s="239"/>
      <c r="C4218" s="213"/>
      <c r="E4218" s="213"/>
      <c r="F4218" s="213"/>
      <c r="G4218" s="213"/>
      <c r="H4218" s="213"/>
      <c r="I4218" s="213"/>
      <c r="J4218" s="213"/>
    </row>
    <row r="4219" spans="2:10">
      <c r="B4219" s="239"/>
      <c r="C4219" s="213"/>
      <c r="E4219" s="213"/>
      <c r="F4219" s="213"/>
      <c r="G4219" s="213"/>
      <c r="H4219" s="213"/>
      <c r="I4219" s="213"/>
      <c r="J4219" s="213"/>
    </row>
    <row r="4220" spans="2:10">
      <c r="B4220" s="239"/>
      <c r="C4220" s="213"/>
      <c r="E4220" s="213"/>
      <c r="F4220" s="213"/>
      <c r="G4220" s="213"/>
      <c r="H4220" s="213"/>
      <c r="I4220" s="213"/>
      <c r="J4220" s="213"/>
    </row>
    <row r="4221" spans="2:10">
      <c r="B4221" s="239"/>
      <c r="C4221" s="213"/>
      <c r="E4221" s="213"/>
      <c r="F4221" s="213"/>
      <c r="G4221" s="213"/>
      <c r="H4221" s="213"/>
      <c r="I4221" s="213"/>
      <c r="J4221" s="213"/>
    </row>
    <row r="4222" spans="2:10">
      <c r="B4222" s="239"/>
      <c r="C4222" s="213"/>
      <c r="E4222" s="213"/>
      <c r="F4222" s="213"/>
      <c r="G4222" s="213"/>
      <c r="H4222" s="213"/>
      <c r="I4222" s="213"/>
      <c r="J4222" s="213"/>
    </row>
    <row r="4223" spans="2:10">
      <c r="B4223" s="239"/>
      <c r="C4223" s="213"/>
      <c r="E4223" s="213"/>
      <c r="F4223" s="213"/>
      <c r="G4223" s="213"/>
      <c r="H4223" s="213"/>
      <c r="I4223" s="213"/>
      <c r="J4223" s="213"/>
    </row>
    <row r="4224" spans="2:10">
      <c r="B4224" s="239"/>
      <c r="C4224" s="213"/>
      <c r="E4224" s="213"/>
      <c r="F4224" s="213"/>
      <c r="G4224" s="213"/>
      <c r="H4224" s="213"/>
      <c r="I4224" s="213"/>
      <c r="J4224" s="213"/>
    </row>
    <row r="4225" spans="2:10">
      <c r="B4225" s="239"/>
      <c r="C4225" s="213"/>
      <c r="E4225" s="213"/>
      <c r="F4225" s="213"/>
      <c r="G4225" s="213"/>
      <c r="H4225" s="213"/>
      <c r="I4225" s="213"/>
      <c r="J4225" s="213"/>
    </row>
    <row r="4226" spans="2:10">
      <c r="B4226" s="239"/>
      <c r="C4226" s="213"/>
      <c r="E4226" s="213"/>
      <c r="F4226" s="213"/>
      <c r="G4226" s="213"/>
      <c r="H4226" s="213"/>
      <c r="I4226" s="213"/>
      <c r="J4226" s="213"/>
    </row>
    <row r="4227" spans="2:10">
      <c r="B4227" s="239"/>
      <c r="C4227" s="213"/>
      <c r="E4227" s="213"/>
      <c r="F4227" s="213"/>
      <c r="G4227" s="213"/>
      <c r="H4227" s="213"/>
      <c r="I4227" s="213"/>
      <c r="J4227" s="213"/>
    </row>
    <row r="4228" spans="2:10">
      <c r="B4228" s="239"/>
      <c r="C4228" s="213"/>
      <c r="E4228" s="213"/>
      <c r="F4228" s="213"/>
      <c r="G4228" s="213"/>
      <c r="H4228" s="213"/>
      <c r="I4228" s="213"/>
      <c r="J4228" s="213"/>
    </row>
    <row r="4229" spans="2:10">
      <c r="B4229" s="239"/>
      <c r="C4229" s="213"/>
      <c r="E4229" s="213"/>
      <c r="F4229" s="213"/>
      <c r="G4229" s="213"/>
      <c r="H4229" s="213"/>
      <c r="I4229" s="213"/>
      <c r="J4229" s="213"/>
    </row>
    <row r="4230" spans="2:10">
      <c r="B4230" s="239"/>
      <c r="C4230" s="213"/>
      <c r="E4230" s="213"/>
      <c r="F4230" s="213"/>
      <c r="G4230" s="213"/>
      <c r="H4230" s="213"/>
      <c r="I4230" s="213"/>
      <c r="J4230" s="213"/>
    </row>
    <row r="4231" spans="2:10">
      <c r="B4231" s="239"/>
      <c r="C4231" s="213"/>
      <c r="E4231" s="213"/>
      <c r="F4231" s="213"/>
      <c r="G4231" s="213"/>
      <c r="H4231" s="213"/>
      <c r="I4231" s="213"/>
      <c r="J4231" s="213"/>
    </row>
    <row r="4232" spans="2:10">
      <c r="B4232" s="239"/>
      <c r="C4232" s="213"/>
      <c r="E4232" s="213"/>
      <c r="F4232" s="213"/>
      <c r="G4232" s="213"/>
      <c r="H4232" s="213"/>
      <c r="I4232" s="213"/>
      <c r="J4232" s="213"/>
    </row>
    <row r="4233" spans="2:10">
      <c r="B4233" s="239"/>
      <c r="C4233" s="213"/>
      <c r="E4233" s="213"/>
      <c r="F4233" s="213"/>
      <c r="G4233" s="213"/>
      <c r="H4233" s="213"/>
      <c r="I4233" s="213"/>
      <c r="J4233" s="213"/>
    </row>
    <row r="4234" spans="2:10">
      <c r="B4234" s="239"/>
      <c r="C4234" s="213"/>
      <c r="E4234" s="213"/>
      <c r="F4234" s="213"/>
      <c r="G4234" s="213"/>
      <c r="H4234" s="213"/>
      <c r="I4234" s="213"/>
      <c r="J4234" s="213"/>
    </row>
    <row r="4235" spans="2:10">
      <c r="B4235" s="239"/>
      <c r="C4235" s="213"/>
      <c r="E4235" s="213"/>
      <c r="F4235" s="213"/>
      <c r="G4235" s="213"/>
      <c r="H4235" s="213"/>
      <c r="I4235" s="213"/>
      <c r="J4235" s="213"/>
    </row>
    <row r="4236" spans="2:10">
      <c r="B4236" s="239"/>
      <c r="C4236" s="213"/>
      <c r="E4236" s="213"/>
      <c r="F4236" s="213"/>
      <c r="G4236" s="213"/>
      <c r="H4236" s="213"/>
      <c r="I4236" s="213"/>
      <c r="J4236" s="213"/>
    </row>
    <row r="4237" spans="2:10">
      <c r="B4237" s="239"/>
      <c r="C4237" s="213"/>
      <c r="E4237" s="213"/>
      <c r="F4237" s="213"/>
      <c r="G4237" s="213"/>
      <c r="H4237" s="213"/>
      <c r="I4237" s="213"/>
      <c r="J4237" s="213"/>
    </row>
    <row r="4238" spans="2:10">
      <c r="B4238" s="239"/>
      <c r="C4238" s="213"/>
      <c r="E4238" s="213"/>
      <c r="F4238" s="213"/>
      <c r="G4238" s="213"/>
      <c r="H4238" s="213"/>
      <c r="I4238" s="213"/>
      <c r="J4238" s="213"/>
    </row>
    <row r="4239" spans="2:10">
      <c r="B4239" s="239"/>
      <c r="C4239" s="213"/>
      <c r="E4239" s="213"/>
      <c r="F4239" s="213"/>
      <c r="G4239" s="213"/>
      <c r="H4239" s="213"/>
      <c r="I4239" s="213"/>
      <c r="J4239" s="213"/>
    </row>
    <row r="4240" spans="2:10">
      <c r="B4240" s="239"/>
      <c r="C4240" s="213"/>
      <c r="E4240" s="213"/>
      <c r="F4240" s="213"/>
      <c r="G4240" s="213"/>
      <c r="H4240" s="213"/>
      <c r="I4240" s="213"/>
      <c r="J4240" s="213"/>
    </row>
    <row r="4241" spans="2:10">
      <c r="B4241" s="239"/>
      <c r="C4241" s="213"/>
      <c r="E4241" s="213"/>
      <c r="F4241" s="213"/>
      <c r="G4241" s="213"/>
      <c r="H4241" s="213"/>
      <c r="I4241" s="213"/>
      <c r="J4241" s="213"/>
    </row>
    <row r="4242" spans="2:10">
      <c r="B4242" s="239"/>
      <c r="C4242" s="213"/>
      <c r="E4242" s="213"/>
      <c r="F4242" s="213"/>
      <c r="G4242" s="213"/>
      <c r="H4242" s="213"/>
      <c r="I4242" s="213"/>
      <c r="J4242" s="213"/>
    </row>
    <row r="4243" spans="2:10">
      <c r="B4243" s="239"/>
      <c r="C4243" s="213"/>
      <c r="E4243" s="213"/>
      <c r="F4243" s="213"/>
      <c r="G4243" s="213"/>
      <c r="H4243" s="213"/>
      <c r="I4243" s="213"/>
      <c r="J4243" s="213"/>
    </row>
    <row r="4244" spans="2:10">
      <c r="B4244" s="239"/>
      <c r="C4244" s="213"/>
      <c r="E4244" s="213"/>
      <c r="F4244" s="213"/>
      <c r="G4244" s="213"/>
      <c r="H4244" s="213"/>
      <c r="I4244" s="213"/>
      <c r="J4244" s="213"/>
    </row>
    <row r="4245" spans="2:10">
      <c r="B4245" s="239"/>
      <c r="C4245" s="213"/>
      <c r="E4245" s="213"/>
      <c r="F4245" s="213"/>
      <c r="G4245" s="213"/>
      <c r="H4245" s="213"/>
      <c r="I4245" s="213"/>
      <c r="J4245" s="213"/>
    </row>
    <row r="4246" spans="2:10">
      <c r="B4246" s="239"/>
      <c r="C4246" s="213"/>
      <c r="E4246" s="213"/>
      <c r="F4246" s="213"/>
      <c r="G4246" s="213"/>
      <c r="H4246" s="213"/>
      <c r="I4246" s="213"/>
      <c r="J4246" s="213"/>
    </row>
    <row r="4247" spans="2:10">
      <c r="B4247" s="239"/>
      <c r="C4247" s="213"/>
      <c r="E4247" s="213"/>
      <c r="F4247" s="213"/>
      <c r="G4247" s="213"/>
      <c r="H4247" s="213"/>
      <c r="I4247" s="213"/>
      <c r="J4247" s="213"/>
    </row>
    <row r="4248" spans="2:10">
      <c r="B4248" s="239"/>
      <c r="C4248" s="213"/>
      <c r="E4248" s="213"/>
      <c r="F4248" s="213"/>
      <c r="G4248" s="213"/>
      <c r="H4248" s="213"/>
      <c r="I4248" s="213"/>
      <c r="J4248" s="213"/>
    </row>
    <row r="4249" spans="2:10">
      <c r="B4249" s="239"/>
      <c r="C4249" s="213"/>
      <c r="E4249" s="213"/>
      <c r="F4249" s="213"/>
      <c r="G4249" s="213"/>
      <c r="H4249" s="213"/>
      <c r="I4249" s="213"/>
      <c r="J4249" s="213"/>
    </row>
    <row r="4250" spans="2:10">
      <c r="B4250" s="239"/>
      <c r="C4250" s="213"/>
      <c r="E4250" s="213"/>
      <c r="F4250" s="213"/>
      <c r="G4250" s="213"/>
      <c r="H4250" s="213"/>
      <c r="I4250" s="213"/>
      <c r="J4250" s="213"/>
    </row>
    <row r="4251" spans="2:10">
      <c r="B4251" s="239"/>
      <c r="C4251" s="213"/>
      <c r="E4251" s="213"/>
      <c r="F4251" s="213"/>
      <c r="G4251" s="213"/>
      <c r="H4251" s="213"/>
      <c r="I4251" s="213"/>
      <c r="J4251" s="213"/>
    </row>
    <row r="4252" spans="2:10">
      <c r="B4252" s="239"/>
      <c r="C4252" s="213"/>
      <c r="E4252" s="213"/>
      <c r="F4252" s="213"/>
      <c r="G4252" s="213"/>
      <c r="H4252" s="213"/>
      <c r="I4252" s="213"/>
      <c r="J4252" s="213"/>
    </row>
    <row r="4253" spans="2:10">
      <c r="B4253" s="239"/>
      <c r="C4253" s="213"/>
      <c r="E4253" s="213"/>
      <c r="F4253" s="213"/>
      <c r="G4253" s="213"/>
      <c r="H4253" s="213"/>
      <c r="I4253" s="213"/>
      <c r="J4253" s="213"/>
    </row>
    <row r="4254" spans="2:10">
      <c r="B4254" s="239"/>
      <c r="C4254" s="213"/>
      <c r="E4254" s="213"/>
      <c r="F4254" s="213"/>
      <c r="G4254" s="213"/>
      <c r="H4254" s="213"/>
      <c r="I4254" s="213"/>
      <c r="J4254" s="213"/>
    </row>
    <row r="4255" spans="2:10">
      <c r="B4255" s="239"/>
      <c r="C4255" s="213"/>
      <c r="E4255" s="213"/>
      <c r="F4255" s="213"/>
      <c r="G4255" s="213"/>
      <c r="H4255" s="213"/>
      <c r="I4255" s="213"/>
      <c r="J4255" s="213"/>
    </row>
    <row r="4256" spans="2:10">
      <c r="B4256" s="239"/>
      <c r="C4256" s="213"/>
      <c r="E4256" s="213"/>
      <c r="F4256" s="213"/>
      <c r="G4256" s="213"/>
      <c r="H4256" s="213"/>
      <c r="I4256" s="213"/>
      <c r="J4256" s="213"/>
    </row>
    <row r="4257" spans="2:10">
      <c r="B4257" s="239"/>
      <c r="C4257" s="213"/>
      <c r="E4257" s="213"/>
      <c r="F4257" s="213"/>
      <c r="G4257" s="213"/>
      <c r="H4257" s="213"/>
      <c r="I4257" s="213"/>
      <c r="J4257" s="213"/>
    </row>
    <row r="4258" spans="2:10">
      <c r="B4258" s="239"/>
      <c r="C4258" s="213"/>
      <c r="E4258" s="213"/>
      <c r="F4258" s="213"/>
      <c r="G4258" s="213"/>
      <c r="H4258" s="213"/>
      <c r="I4258" s="213"/>
      <c r="J4258" s="213"/>
    </row>
    <row r="4259" spans="2:10">
      <c r="B4259" s="239"/>
      <c r="C4259" s="213"/>
      <c r="E4259" s="213"/>
      <c r="F4259" s="213"/>
      <c r="G4259" s="213"/>
      <c r="H4259" s="213"/>
      <c r="I4259" s="213"/>
      <c r="J4259" s="213"/>
    </row>
    <row r="4260" spans="2:10">
      <c r="B4260" s="239"/>
      <c r="C4260" s="213"/>
      <c r="E4260" s="213"/>
      <c r="F4260" s="213"/>
      <c r="G4260" s="213"/>
      <c r="H4260" s="213"/>
      <c r="I4260" s="213"/>
      <c r="J4260" s="213"/>
    </row>
    <row r="4261" spans="2:10">
      <c r="B4261" s="239"/>
      <c r="C4261" s="213"/>
      <c r="E4261" s="213"/>
      <c r="F4261" s="213"/>
      <c r="G4261" s="213"/>
      <c r="H4261" s="213"/>
      <c r="I4261" s="213"/>
      <c r="J4261" s="213"/>
    </row>
    <row r="4262" spans="2:10">
      <c r="B4262" s="239"/>
      <c r="C4262" s="213"/>
      <c r="E4262" s="213"/>
      <c r="F4262" s="213"/>
      <c r="G4262" s="213"/>
      <c r="H4262" s="213"/>
      <c r="I4262" s="213"/>
      <c r="J4262" s="213"/>
    </row>
    <row r="4263" spans="2:10">
      <c r="B4263" s="239"/>
      <c r="C4263" s="213"/>
      <c r="E4263" s="213"/>
      <c r="F4263" s="213"/>
      <c r="G4263" s="213"/>
      <c r="H4263" s="213"/>
      <c r="I4263" s="213"/>
      <c r="J4263" s="213"/>
    </row>
    <row r="4264" spans="2:10">
      <c r="B4264" s="239"/>
      <c r="C4264" s="213"/>
      <c r="E4264" s="213"/>
      <c r="F4264" s="213"/>
      <c r="G4264" s="213"/>
      <c r="H4264" s="213"/>
      <c r="I4264" s="213"/>
      <c r="J4264" s="213"/>
    </row>
    <row r="4265" spans="2:10">
      <c r="B4265" s="239"/>
      <c r="C4265" s="213"/>
      <c r="E4265" s="213"/>
      <c r="F4265" s="213"/>
      <c r="G4265" s="213"/>
      <c r="H4265" s="213"/>
      <c r="I4265" s="213"/>
      <c r="J4265" s="213"/>
    </row>
    <row r="4266" spans="2:10">
      <c r="B4266" s="239"/>
      <c r="C4266" s="213"/>
      <c r="E4266" s="213"/>
      <c r="F4266" s="213"/>
      <c r="G4266" s="213"/>
      <c r="H4266" s="213"/>
      <c r="I4266" s="213"/>
      <c r="J4266" s="213"/>
    </row>
    <row r="4267" spans="2:10">
      <c r="B4267" s="239"/>
      <c r="C4267" s="213"/>
      <c r="E4267" s="213"/>
      <c r="F4267" s="213"/>
      <c r="G4267" s="213"/>
      <c r="H4267" s="213"/>
      <c r="I4267" s="213"/>
      <c r="J4267" s="213"/>
    </row>
    <row r="4268" spans="2:10">
      <c r="B4268" s="239"/>
      <c r="C4268" s="213"/>
      <c r="E4268" s="213"/>
      <c r="F4268" s="213"/>
      <c r="G4268" s="213"/>
      <c r="H4268" s="213"/>
      <c r="I4268" s="213"/>
      <c r="J4268" s="213"/>
    </row>
    <row r="4269" spans="2:10">
      <c r="B4269" s="239"/>
      <c r="C4269" s="213"/>
      <c r="E4269" s="213"/>
      <c r="F4269" s="213"/>
      <c r="G4269" s="213"/>
      <c r="H4269" s="213"/>
      <c r="I4269" s="213"/>
      <c r="J4269" s="213"/>
    </row>
    <row r="4270" spans="2:10">
      <c r="B4270" s="239"/>
      <c r="C4270" s="213"/>
      <c r="E4270" s="213"/>
      <c r="F4270" s="213"/>
      <c r="G4270" s="213"/>
      <c r="H4270" s="213"/>
      <c r="I4270" s="213"/>
      <c r="J4270" s="213"/>
    </row>
    <row r="4271" spans="2:10">
      <c r="B4271" s="239"/>
      <c r="C4271" s="213"/>
      <c r="E4271" s="213"/>
      <c r="F4271" s="213"/>
      <c r="G4271" s="213"/>
      <c r="H4271" s="213"/>
      <c r="I4271" s="213"/>
      <c r="J4271" s="213"/>
    </row>
    <row r="4272" spans="2:10">
      <c r="B4272" s="239"/>
      <c r="C4272" s="213"/>
      <c r="E4272" s="213"/>
      <c r="F4272" s="213"/>
      <c r="G4272" s="213"/>
      <c r="H4272" s="213"/>
      <c r="I4272" s="213"/>
      <c r="J4272" s="213"/>
    </row>
    <row r="4273" spans="2:10">
      <c r="B4273" s="239"/>
      <c r="C4273" s="213"/>
      <c r="E4273" s="213"/>
      <c r="F4273" s="213"/>
      <c r="G4273" s="213"/>
      <c r="H4273" s="213"/>
      <c r="I4273" s="213"/>
      <c r="J4273" s="213"/>
    </row>
    <row r="4274" spans="2:10">
      <c r="B4274" s="239"/>
      <c r="C4274" s="213"/>
      <c r="E4274" s="213"/>
      <c r="F4274" s="213"/>
      <c r="G4274" s="213"/>
      <c r="H4274" s="213"/>
      <c r="I4274" s="213"/>
      <c r="J4274" s="213"/>
    </row>
    <row r="4275" spans="2:10">
      <c r="B4275" s="239"/>
      <c r="C4275" s="213"/>
      <c r="E4275" s="213"/>
      <c r="F4275" s="213"/>
      <c r="G4275" s="213"/>
      <c r="H4275" s="213"/>
      <c r="I4275" s="213"/>
      <c r="J4275" s="213"/>
    </row>
    <row r="4276" spans="2:10">
      <c r="B4276" s="239"/>
      <c r="C4276" s="213"/>
      <c r="E4276" s="213"/>
      <c r="F4276" s="213"/>
      <c r="G4276" s="213"/>
      <c r="H4276" s="213"/>
      <c r="I4276" s="213"/>
      <c r="J4276" s="213"/>
    </row>
    <row r="4277" spans="2:10">
      <c r="B4277" s="239"/>
      <c r="C4277" s="213"/>
      <c r="E4277" s="213"/>
      <c r="F4277" s="213"/>
      <c r="G4277" s="213"/>
      <c r="H4277" s="213"/>
      <c r="I4277" s="213"/>
      <c r="J4277" s="213"/>
    </row>
    <row r="4278" spans="2:10">
      <c r="B4278" s="239"/>
      <c r="C4278" s="213"/>
      <c r="E4278" s="213"/>
      <c r="F4278" s="213"/>
      <c r="G4278" s="213"/>
      <c r="H4278" s="213"/>
      <c r="I4278" s="213"/>
      <c r="J4278" s="213"/>
    </row>
    <row r="4279" spans="2:10">
      <c r="B4279" s="239"/>
      <c r="C4279" s="213"/>
      <c r="E4279" s="213"/>
      <c r="F4279" s="213"/>
      <c r="G4279" s="213"/>
      <c r="H4279" s="213"/>
      <c r="I4279" s="213"/>
      <c r="J4279" s="213"/>
    </row>
    <row r="4280" spans="2:10">
      <c r="B4280" s="239"/>
      <c r="C4280" s="213"/>
      <c r="E4280" s="213"/>
      <c r="F4280" s="213"/>
      <c r="G4280" s="213"/>
      <c r="H4280" s="213"/>
      <c r="I4280" s="213"/>
      <c r="J4280" s="213"/>
    </row>
    <row r="4281" spans="2:10">
      <c r="B4281" s="239"/>
      <c r="C4281" s="213"/>
      <c r="E4281" s="213"/>
      <c r="F4281" s="213"/>
      <c r="G4281" s="213"/>
      <c r="H4281" s="213"/>
      <c r="I4281" s="213"/>
      <c r="J4281" s="213"/>
    </row>
    <row r="4282" spans="2:10">
      <c r="B4282" s="239"/>
      <c r="C4282" s="213"/>
      <c r="E4282" s="213"/>
      <c r="F4282" s="213"/>
      <c r="G4282" s="213"/>
      <c r="H4282" s="213"/>
      <c r="I4282" s="213"/>
      <c r="J4282" s="213"/>
    </row>
    <row r="4283" spans="2:10">
      <c r="B4283" s="239"/>
      <c r="C4283" s="213"/>
      <c r="E4283" s="213"/>
      <c r="F4283" s="213"/>
      <c r="G4283" s="213"/>
      <c r="H4283" s="213"/>
      <c r="I4283" s="213"/>
      <c r="J4283" s="213"/>
    </row>
    <row r="4284" spans="2:10">
      <c r="B4284" s="239"/>
      <c r="C4284" s="213"/>
      <c r="E4284" s="213"/>
      <c r="F4284" s="213"/>
      <c r="G4284" s="213"/>
      <c r="H4284" s="213"/>
      <c r="I4284" s="213"/>
      <c r="J4284" s="213"/>
    </row>
    <row r="4285" spans="2:10">
      <c r="B4285" s="239"/>
      <c r="C4285" s="213"/>
      <c r="E4285" s="213"/>
      <c r="F4285" s="213"/>
      <c r="G4285" s="213"/>
      <c r="H4285" s="213"/>
      <c r="I4285" s="213"/>
      <c r="J4285" s="213"/>
    </row>
    <row r="4286" spans="2:10">
      <c r="B4286" s="239"/>
      <c r="C4286" s="213"/>
      <c r="E4286" s="213"/>
      <c r="F4286" s="213"/>
      <c r="G4286" s="213"/>
      <c r="H4286" s="213"/>
      <c r="I4286" s="213"/>
      <c r="J4286" s="213"/>
    </row>
    <row r="4287" spans="2:10">
      <c r="B4287" s="239"/>
      <c r="C4287" s="213"/>
      <c r="E4287" s="213"/>
      <c r="F4287" s="213"/>
      <c r="G4287" s="213"/>
      <c r="H4287" s="213"/>
      <c r="I4287" s="213"/>
      <c r="J4287" s="213"/>
    </row>
    <row r="4288" spans="2:10">
      <c r="B4288" s="239"/>
      <c r="C4288" s="213"/>
      <c r="E4288" s="213"/>
      <c r="F4288" s="213"/>
      <c r="G4288" s="213"/>
      <c r="H4288" s="213"/>
      <c r="I4288" s="213"/>
      <c r="J4288" s="213"/>
    </row>
    <row r="4289" spans="2:10">
      <c r="B4289" s="239"/>
      <c r="C4289" s="213"/>
      <c r="E4289" s="213"/>
      <c r="F4289" s="213"/>
      <c r="G4289" s="213"/>
      <c r="H4289" s="213"/>
      <c r="I4289" s="213"/>
      <c r="J4289" s="213"/>
    </row>
    <row r="4290" spans="2:10">
      <c r="B4290" s="239"/>
      <c r="C4290" s="213"/>
      <c r="E4290" s="213"/>
      <c r="F4290" s="213"/>
      <c r="G4290" s="213"/>
      <c r="H4290" s="213"/>
      <c r="I4290" s="213"/>
      <c r="J4290" s="213"/>
    </row>
    <row r="4291" spans="2:10">
      <c r="B4291" s="239"/>
      <c r="C4291" s="213"/>
      <c r="E4291" s="213"/>
      <c r="F4291" s="213"/>
      <c r="G4291" s="213"/>
      <c r="H4291" s="213"/>
      <c r="I4291" s="213"/>
      <c r="J4291" s="213"/>
    </row>
    <row r="4292" spans="2:10">
      <c r="B4292" s="239"/>
      <c r="C4292" s="213"/>
      <c r="E4292" s="213"/>
      <c r="F4292" s="213"/>
      <c r="G4292" s="213"/>
      <c r="H4292" s="213"/>
      <c r="I4292" s="213"/>
      <c r="J4292" s="213"/>
    </row>
    <row r="4293" spans="2:10">
      <c r="B4293" s="239"/>
      <c r="C4293" s="213"/>
      <c r="E4293" s="213"/>
      <c r="F4293" s="213"/>
      <c r="G4293" s="213"/>
      <c r="H4293" s="213"/>
      <c r="I4293" s="213"/>
      <c r="J4293" s="213"/>
    </row>
    <row r="4294" spans="2:10">
      <c r="B4294" s="239"/>
      <c r="C4294" s="213"/>
      <c r="E4294" s="213"/>
      <c r="F4294" s="213"/>
      <c r="G4294" s="213"/>
      <c r="H4294" s="213"/>
      <c r="I4294" s="213"/>
      <c r="J4294" s="213"/>
    </row>
    <row r="4295" spans="2:10">
      <c r="B4295" s="239"/>
      <c r="C4295" s="213"/>
      <c r="E4295" s="213"/>
      <c r="F4295" s="213"/>
      <c r="G4295" s="213"/>
      <c r="H4295" s="213"/>
      <c r="I4295" s="213"/>
      <c r="J4295" s="213"/>
    </row>
    <row r="4296" spans="2:10">
      <c r="B4296" s="239"/>
      <c r="C4296" s="213"/>
      <c r="E4296" s="213"/>
      <c r="F4296" s="213"/>
      <c r="G4296" s="213"/>
      <c r="H4296" s="213"/>
      <c r="I4296" s="213"/>
      <c r="J4296" s="213"/>
    </row>
    <row r="4297" spans="2:10">
      <c r="B4297" s="239"/>
      <c r="C4297" s="213"/>
      <c r="E4297" s="213"/>
      <c r="F4297" s="213"/>
      <c r="G4297" s="213"/>
      <c r="H4297" s="213"/>
      <c r="I4297" s="213"/>
      <c r="J4297" s="213"/>
    </row>
    <row r="4298" spans="2:10">
      <c r="B4298" s="239"/>
      <c r="C4298" s="213"/>
      <c r="E4298" s="213"/>
      <c r="F4298" s="213"/>
      <c r="G4298" s="213"/>
      <c r="H4298" s="213"/>
      <c r="I4298" s="213"/>
      <c r="J4298" s="213"/>
    </row>
    <row r="4299" spans="2:10">
      <c r="B4299" s="239"/>
      <c r="C4299" s="213"/>
      <c r="E4299" s="213"/>
      <c r="F4299" s="213"/>
      <c r="G4299" s="213"/>
      <c r="H4299" s="213"/>
      <c r="I4299" s="213"/>
      <c r="J4299" s="213"/>
    </row>
    <row r="4300" spans="2:10">
      <c r="B4300" s="239"/>
      <c r="C4300" s="213"/>
      <c r="E4300" s="213"/>
      <c r="F4300" s="213"/>
      <c r="G4300" s="213"/>
      <c r="H4300" s="213"/>
      <c r="I4300" s="213"/>
      <c r="J4300" s="213"/>
    </row>
    <row r="4301" spans="2:10">
      <c r="B4301" s="239"/>
      <c r="C4301" s="213"/>
      <c r="E4301" s="213"/>
      <c r="F4301" s="213"/>
      <c r="G4301" s="213"/>
      <c r="H4301" s="213"/>
      <c r="I4301" s="213"/>
      <c r="J4301" s="213"/>
    </row>
    <row r="4302" spans="2:10">
      <c r="B4302" s="239"/>
      <c r="C4302" s="213"/>
      <c r="E4302" s="213"/>
      <c r="F4302" s="213"/>
      <c r="G4302" s="213"/>
      <c r="H4302" s="213"/>
      <c r="I4302" s="213"/>
      <c r="J4302" s="213"/>
    </row>
    <row r="4303" spans="2:10">
      <c r="B4303" s="239"/>
      <c r="C4303" s="213"/>
      <c r="E4303" s="213"/>
      <c r="F4303" s="213"/>
      <c r="G4303" s="213"/>
      <c r="H4303" s="213"/>
      <c r="I4303" s="213"/>
      <c r="J4303" s="213"/>
    </row>
    <row r="4304" spans="2:10">
      <c r="B4304" s="239"/>
      <c r="C4304" s="213"/>
      <c r="E4304" s="213"/>
      <c r="F4304" s="213"/>
      <c r="G4304" s="213"/>
      <c r="H4304" s="213"/>
      <c r="I4304" s="213"/>
      <c r="J4304" s="213"/>
    </row>
    <row r="4305" spans="2:10">
      <c r="B4305" s="239"/>
      <c r="C4305" s="213"/>
      <c r="E4305" s="213"/>
      <c r="F4305" s="213"/>
      <c r="G4305" s="213"/>
      <c r="H4305" s="213"/>
      <c r="I4305" s="213"/>
      <c r="J4305" s="213"/>
    </row>
    <row r="4306" spans="2:10">
      <c r="B4306" s="239"/>
      <c r="C4306" s="213"/>
      <c r="E4306" s="213"/>
      <c r="F4306" s="213"/>
      <c r="G4306" s="213"/>
      <c r="H4306" s="213"/>
      <c r="I4306" s="213"/>
      <c r="J4306" s="213"/>
    </row>
    <row r="4307" spans="2:10">
      <c r="B4307" s="239"/>
      <c r="C4307" s="213"/>
      <c r="E4307" s="213"/>
      <c r="F4307" s="213"/>
      <c r="G4307" s="213"/>
      <c r="H4307" s="213"/>
      <c r="I4307" s="213"/>
      <c r="J4307" s="213"/>
    </row>
    <row r="4308" spans="2:10">
      <c r="B4308" s="239"/>
      <c r="C4308" s="213"/>
      <c r="E4308" s="213"/>
      <c r="F4308" s="213"/>
      <c r="G4308" s="213"/>
      <c r="H4308" s="213"/>
      <c r="I4308" s="213"/>
      <c r="J4308" s="213"/>
    </row>
    <row r="4309" spans="2:10">
      <c r="B4309" s="239"/>
      <c r="C4309" s="213"/>
      <c r="E4309" s="213"/>
      <c r="F4309" s="213"/>
      <c r="G4309" s="213"/>
      <c r="H4309" s="213"/>
      <c r="I4309" s="213"/>
      <c r="J4309" s="213"/>
    </row>
    <row r="4310" spans="2:10">
      <c r="B4310" s="239"/>
      <c r="C4310" s="213"/>
      <c r="E4310" s="213"/>
      <c r="F4310" s="213"/>
      <c r="G4310" s="213"/>
      <c r="H4310" s="213"/>
      <c r="I4310" s="213"/>
      <c r="J4310" s="213"/>
    </row>
    <row r="4311" spans="2:10">
      <c r="B4311" s="239"/>
      <c r="C4311" s="213"/>
      <c r="E4311" s="213"/>
      <c r="F4311" s="213"/>
      <c r="G4311" s="213"/>
      <c r="H4311" s="213"/>
      <c r="I4311" s="213"/>
      <c r="J4311" s="213"/>
    </row>
    <row r="4312" spans="2:10">
      <c r="B4312" s="239"/>
      <c r="C4312" s="213"/>
      <c r="E4312" s="213"/>
      <c r="F4312" s="213"/>
      <c r="G4312" s="213"/>
      <c r="H4312" s="213"/>
      <c r="I4312" s="213"/>
      <c r="J4312" s="213"/>
    </row>
    <row r="4313" spans="2:10">
      <c r="B4313" s="239"/>
      <c r="C4313" s="213"/>
      <c r="E4313" s="213"/>
      <c r="F4313" s="213"/>
      <c r="G4313" s="213"/>
      <c r="H4313" s="213"/>
      <c r="I4313" s="213"/>
      <c r="J4313" s="213"/>
    </row>
    <row r="4314" spans="2:10">
      <c r="B4314" s="239"/>
      <c r="C4314" s="213"/>
      <c r="E4314" s="213"/>
      <c r="F4314" s="213"/>
      <c r="G4314" s="213"/>
      <c r="H4314" s="213"/>
      <c r="I4314" s="213"/>
      <c r="J4314" s="213"/>
    </row>
    <row r="4315" spans="2:10">
      <c r="B4315" s="239"/>
      <c r="C4315" s="213"/>
      <c r="E4315" s="213"/>
      <c r="F4315" s="213"/>
      <c r="G4315" s="213"/>
      <c r="H4315" s="213"/>
      <c r="I4315" s="213"/>
      <c r="J4315" s="213"/>
    </row>
    <row r="4316" spans="2:10">
      <c r="B4316" s="239"/>
      <c r="C4316" s="213"/>
      <c r="E4316" s="213"/>
      <c r="F4316" s="213"/>
      <c r="G4316" s="213"/>
      <c r="H4316" s="213"/>
      <c r="I4316" s="213"/>
      <c r="J4316" s="213"/>
    </row>
    <row r="4317" spans="2:10">
      <c r="B4317" s="239"/>
      <c r="C4317" s="213"/>
      <c r="E4317" s="213"/>
      <c r="F4317" s="213"/>
      <c r="G4317" s="213"/>
      <c r="H4317" s="213"/>
      <c r="I4317" s="213"/>
      <c r="J4317" s="213"/>
    </row>
    <row r="4318" spans="2:10">
      <c r="B4318" s="239"/>
      <c r="C4318" s="213"/>
      <c r="E4318" s="213"/>
      <c r="F4318" s="213"/>
      <c r="G4318" s="213"/>
      <c r="H4318" s="213"/>
      <c r="I4318" s="213"/>
      <c r="J4318" s="213"/>
    </row>
    <row r="4319" spans="2:10">
      <c r="B4319" s="239"/>
      <c r="C4319" s="213"/>
      <c r="E4319" s="213"/>
      <c r="F4319" s="213"/>
      <c r="G4319" s="213"/>
      <c r="H4319" s="213"/>
      <c r="I4319" s="213"/>
      <c r="J4319" s="213"/>
    </row>
    <row r="4320" spans="2:10">
      <c r="B4320" s="239"/>
      <c r="C4320" s="213"/>
      <c r="E4320" s="213"/>
      <c r="F4320" s="213"/>
      <c r="G4320" s="213"/>
      <c r="H4320" s="213"/>
      <c r="I4320" s="213"/>
      <c r="J4320" s="213"/>
    </row>
    <row r="4321" spans="2:10">
      <c r="B4321" s="239"/>
      <c r="C4321" s="213"/>
      <c r="E4321" s="213"/>
      <c r="F4321" s="213"/>
      <c r="G4321" s="213"/>
      <c r="H4321" s="213"/>
      <c r="I4321" s="213"/>
      <c r="J4321" s="213"/>
    </row>
    <row r="4322" spans="2:10">
      <c r="B4322" s="239"/>
      <c r="C4322" s="213"/>
      <c r="E4322" s="213"/>
      <c r="F4322" s="213"/>
      <c r="G4322" s="213"/>
      <c r="H4322" s="213"/>
      <c r="I4322" s="213"/>
      <c r="J4322" s="213"/>
    </row>
    <row r="4323" spans="2:10">
      <c r="B4323" s="239"/>
      <c r="C4323" s="213"/>
      <c r="E4323" s="213"/>
      <c r="F4323" s="213"/>
      <c r="G4323" s="213"/>
      <c r="H4323" s="213"/>
      <c r="I4323" s="213"/>
      <c r="J4323" s="213"/>
    </row>
    <row r="4324" spans="2:10">
      <c r="B4324" s="239"/>
      <c r="C4324" s="213"/>
      <c r="E4324" s="213"/>
      <c r="F4324" s="213"/>
      <c r="G4324" s="213"/>
      <c r="H4324" s="213"/>
      <c r="I4324" s="213"/>
      <c r="J4324" s="213"/>
    </row>
    <row r="4325" spans="2:10">
      <c r="B4325" s="239"/>
      <c r="C4325" s="213"/>
      <c r="E4325" s="213"/>
      <c r="F4325" s="213"/>
      <c r="G4325" s="213"/>
      <c r="H4325" s="213"/>
      <c r="I4325" s="213"/>
      <c r="J4325" s="213"/>
    </row>
    <row r="4326" spans="2:10">
      <c r="B4326" s="239"/>
      <c r="C4326" s="213"/>
      <c r="E4326" s="213"/>
      <c r="F4326" s="213"/>
      <c r="G4326" s="213"/>
      <c r="H4326" s="213"/>
      <c r="I4326" s="213"/>
      <c r="J4326" s="213"/>
    </row>
    <row r="4327" spans="2:10">
      <c r="B4327" s="239"/>
      <c r="C4327" s="213"/>
      <c r="E4327" s="213"/>
      <c r="F4327" s="213"/>
      <c r="G4327" s="213"/>
      <c r="H4327" s="213"/>
      <c r="I4327" s="213"/>
      <c r="J4327" s="213"/>
    </row>
    <row r="4328" spans="2:10">
      <c r="B4328" s="239"/>
      <c r="C4328" s="213"/>
      <c r="E4328" s="213"/>
      <c r="F4328" s="213"/>
      <c r="G4328" s="213"/>
      <c r="H4328" s="213"/>
      <c r="I4328" s="213"/>
      <c r="J4328" s="213"/>
    </row>
    <row r="4329" spans="2:10">
      <c r="B4329" s="239"/>
      <c r="C4329" s="213"/>
      <c r="E4329" s="213"/>
      <c r="F4329" s="213"/>
      <c r="G4329" s="213"/>
      <c r="H4329" s="213"/>
      <c r="I4329" s="213"/>
      <c r="J4329" s="213"/>
    </row>
    <row r="4330" spans="2:10">
      <c r="B4330" s="239"/>
      <c r="C4330" s="213"/>
      <c r="E4330" s="213"/>
      <c r="F4330" s="213"/>
      <c r="G4330" s="213"/>
      <c r="H4330" s="213"/>
      <c r="I4330" s="213"/>
      <c r="J4330" s="213"/>
    </row>
    <row r="4331" spans="2:10">
      <c r="B4331" s="239"/>
      <c r="C4331" s="213"/>
      <c r="E4331" s="213"/>
      <c r="F4331" s="213"/>
      <c r="G4331" s="213"/>
      <c r="H4331" s="213"/>
      <c r="I4331" s="213"/>
      <c r="J4331" s="213"/>
    </row>
    <row r="4332" spans="2:10">
      <c r="B4332" s="239"/>
      <c r="C4332" s="213"/>
      <c r="E4332" s="213"/>
      <c r="F4332" s="213"/>
      <c r="G4332" s="213"/>
      <c r="H4332" s="213"/>
      <c r="I4332" s="213"/>
      <c r="J4332" s="213"/>
    </row>
    <row r="4333" spans="2:10">
      <c r="B4333" s="239"/>
      <c r="C4333" s="213"/>
      <c r="E4333" s="213"/>
      <c r="F4333" s="213"/>
      <c r="G4333" s="213"/>
      <c r="H4333" s="213"/>
      <c r="I4333" s="213"/>
      <c r="J4333" s="213"/>
    </row>
    <row r="4334" spans="2:10">
      <c r="B4334" s="239"/>
      <c r="C4334" s="213"/>
      <c r="E4334" s="213"/>
      <c r="F4334" s="213"/>
      <c r="G4334" s="213"/>
      <c r="H4334" s="213"/>
      <c r="I4334" s="213"/>
      <c r="J4334" s="213"/>
    </row>
    <row r="4335" spans="2:10">
      <c r="B4335" s="239"/>
      <c r="C4335" s="213"/>
      <c r="E4335" s="213"/>
      <c r="F4335" s="213"/>
      <c r="G4335" s="213"/>
      <c r="H4335" s="213"/>
      <c r="I4335" s="213"/>
      <c r="J4335" s="213"/>
    </row>
    <row r="4336" spans="2:10">
      <c r="B4336" s="239"/>
      <c r="C4336" s="213"/>
      <c r="E4336" s="213"/>
      <c r="F4336" s="213"/>
      <c r="G4336" s="213"/>
      <c r="H4336" s="213"/>
      <c r="I4336" s="213"/>
      <c r="J4336" s="213"/>
    </row>
    <row r="4337" spans="2:10">
      <c r="B4337" s="239"/>
      <c r="C4337" s="213"/>
      <c r="E4337" s="213"/>
      <c r="F4337" s="213"/>
      <c r="G4337" s="213"/>
      <c r="H4337" s="213"/>
      <c r="I4337" s="213"/>
      <c r="J4337" s="213"/>
    </row>
    <row r="4338" spans="2:10">
      <c r="B4338" s="239"/>
      <c r="C4338" s="213"/>
      <c r="E4338" s="213"/>
      <c r="F4338" s="213"/>
      <c r="G4338" s="213"/>
      <c r="H4338" s="213"/>
      <c r="I4338" s="213"/>
      <c r="J4338" s="213"/>
    </row>
    <row r="4339" spans="2:10">
      <c r="B4339" s="239"/>
      <c r="C4339" s="213"/>
      <c r="E4339" s="213"/>
      <c r="F4339" s="213"/>
      <c r="G4339" s="213"/>
      <c r="H4339" s="213"/>
      <c r="I4339" s="213"/>
      <c r="J4339" s="213"/>
    </row>
    <row r="4340" spans="2:10">
      <c r="B4340" s="239"/>
      <c r="C4340" s="213"/>
      <c r="E4340" s="213"/>
      <c r="F4340" s="213"/>
      <c r="G4340" s="213"/>
      <c r="H4340" s="213"/>
      <c r="I4340" s="213"/>
      <c r="J4340" s="213"/>
    </row>
    <row r="4341" spans="2:10">
      <c r="B4341" s="239"/>
      <c r="C4341" s="213"/>
      <c r="E4341" s="213"/>
      <c r="F4341" s="213"/>
      <c r="G4341" s="213"/>
      <c r="H4341" s="213"/>
      <c r="I4341" s="213"/>
      <c r="J4341" s="213"/>
    </row>
    <row r="4342" spans="2:10">
      <c r="B4342" s="239"/>
      <c r="C4342" s="213"/>
      <c r="E4342" s="213"/>
      <c r="F4342" s="213"/>
      <c r="G4342" s="213"/>
      <c r="H4342" s="213"/>
      <c r="I4342" s="213"/>
      <c r="J4342" s="213"/>
    </row>
    <row r="4343" spans="2:10">
      <c r="B4343" s="239"/>
      <c r="C4343" s="213"/>
      <c r="E4343" s="213"/>
      <c r="F4343" s="213"/>
      <c r="G4343" s="213"/>
      <c r="H4343" s="213"/>
      <c r="I4343" s="213"/>
      <c r="J4343" s="213"/>
    </row>
    <row r="4344" spans="2:10">
      <c r="B4344" s="239"/>
      <c r="C4344" s="213"/>
      <c r="E4344" s="213"/>
      <c r="F4344" s="213"/>
      <c r="G4344" s="213"/>
      <c r="H4344" s="213"/>
      <c r="I4344" s="213"/>
      <c r="J4344" s="213"/>
    </row>
    <row r="4345" spans="2:10">
      <c r="B4345" s="239"/>
      <c r="C4345" s="213"/>
      <c r="E4345" s="213"/>
      <c r="F4345" s="213"/>
      <c r="G4345" s="213"/>
      <c r="H4345" s="213"/>
      <c r="I4345" s="213"/>
      <c r="J4345" s="213"/>
    </row>
    <row r="4346" spans="2:10">
      <c r="B4346" s="239"/>
      <c r="C4346" s="213"/>
      <c r="E4346" s="213"/>
      <c r="F4346" s="213"/>
      <c r="G4346" s="213"/>
      <c r="H4346" s="213"/>
      <c r="I4346" s="213"/>
      <c r="J4346" s="213"/>
    </row>
    <row r="4347" spans="2:10">
      <c r="B4347" s="239"/>
      <c r="C4347" s="213"/>
      <c r="E4347" s="213"/>
      <c r="F4347" s="213"/>
      <c r="G4347" s="213"/>
      <c r="H4347" s="213"/>
      <c r="I4347" s="213"/>
      <c r="J4347" s="213"/>
    </row>
    <row r="4348" spans="2:10">
      <c r="B4348" s="239"/>
      <c r="C4348" s="213"/>
      <c r="E4348" s="213"/>
      <c r="F4348" s="213"/>
      <c r="G4348" s="213"/>
      <c r="H4348" s="213"/>
      <c r="I4348" s="213"/>
      <c r="J4348" s="213"/>
    </row>
    <row r="4349" spans="2:10">
      <c r="B4349" s="239"/>
      <c r="C4349" s="213"/>
      <c r="E4349" s="213"/>
      <c r="F4349" s="213"/>
      <c r="G4349" s="213"/>
      <c r="H4349" s="213"/>
      <c r="I4349" s="213"/>
      <c r="J4349" s="213"/>
    </row>
    <row r="4350" spans="2:10">
      <c r="B4350" s="239"/>
      <c r="C4350" s="213"/>
      <c r="E4350" s="213"/>
      <c r="F4350" s="213"/>
      <c r="G4350" s="213"/>
      <c r="H4350" s="213"/>
      <c r="I4350" s="213"/>
      <c r="J4350" s="213"/>
    </row>
    <row r="4351" spans="2:10">
      <c r="B4351" s="239"/>
      <c r="C4351" s="213"/>
      <c r="E4351" s="213"/>
      <c r="F4351" s="213"/>
      <c r="G4351" s="213"/>
      <c r="H4351" s="213"/>
      <c r="I4351" s="213"/>
      <c r="J4351" s="213"/>
    </row>
    <row r="4352" spans="2:10">
      <c r="B4352" s="239"/>
      <c r="C4352" s="213"/>
      <c r="E4352" s="213"/>
      <c r="F4352" s="213"/>
      <c r="G4352" s="213"/>
      <c r="H4352" s="213"/>
      <c r="I4352" s="213"/>
      <c r="J4352" s="213"/>
    </row>
    <row r="4353" spans="2:10">
      <c r="B4353" s="239"/>
      <c r="C4353" s="213"/>
      <c r="E4353" s="213"/>
      <c r="F4353" s="213"/>
      <c r="G4353" s="213"/>
      <c r="H4353" s="213"/>
      <c r="I4353" s="213"/>
      <c r="J4353" s="213"/>
    </row>
    <row r="4354" spans="2:10">
      <c r="B4354" s="239"/>
      <c r="C4354" s="213"/>
      <c r="E4354" s="213"/>
      <c r="F4354" s="213"/>
      <c r="G4354" s="213"/>
      <c r="H4354" s="213"/>
      <c r="I4354" s="213"/>
      <c r="J4354" s="213"/>
    </row>
    <row r="4355" spans="2:10">
      <c r="B4355" s="239"/>
      <c r="C4355" s="213"/>
      <c r="E4355" s="213"/>
      <c r="F4355" s="213"/>
      <c r="G4355" s="213"/>
      <c r="H4355" s="213"/>
      <c r="I4355" s="213"/>
      <c r="J4355" s="213"/>
    </row>
    <row r="4356" spans="2:10">
      <c r="B4356" s="239"/>
      <c r="C4356" s="213"/>
      <c r="E4356" s="213"/>
      <c r="F4356" s="213"/>
      <c r="G4356" s="213"/>
      <c r="H4356" s="213"/>
      <c r="I4356" s="213"/>
      <c r="J4356" s="213"/>
    </row>
    <row r="4357" spans="2:10">
      <c r="B4357" s="239"/>
      <c r="C4357" s="213"/>
      <c r="E4357" s="213"/>
      <c r="F4357" s="213"/>
      <c r="G4357" s="213"/>
      <c r="H4357" s="213"/>
      <c r="I4357" s="213"/>
      <c r="J4357" s="213"/>
    </row>
    <row r="4358" spans="2:10">
      <c r="B4358" s="239"/>
      <c r="C4358" s="213"/>
      <c r="E4358" s="213"/>
      <c r="F4358" s="213"/>
      <c r="G4358" s="213"/>
      <c r="H4358" s="213"/>
      <c r="I4358" s="213"/>
      <c r="J4358" s="213"/>
    </row>
    <row r="4359" spans="2:10">
      <c r="B4359" s="239"/>
      <c r="C4359" s="213"/>
      <c r="E4359" s="213"/>
      <c r="F4359" s="213"/>
      <c r="G4359" s="213"/>
      <c r="H4359" s="213"/>
      <c r="I4359" s="213"/>
      <c r="J4359" s="213"/>
    </row>
    <row r="4360" spans="2:10">
      <c r="B4360" s="239"/>
      <c r="C4360" s="213"/>
      <c r="E4360" s="213"/>
      <c r="F4360" s="213"/>
      <c r="G4360" s="213"/>
      <c r="H4360" s="213"/>
      <c r="I4360" s="213"/>
      <c r="J4360" s="213"/>
    </row>
    <row r="4361" spans="2:10">
      <c r="B4361" s="239"/>
      <c r="C4361" s="213"/>
      <c r="E4361" s="213"/>
      <c r="F4361" s="213"/>
      <c r="G4361" s="213"/>
      <c r="H4361" s="213"/>
      <c r="I4361" s="213"/>
      <c r="J4361" s="213"/>
    </row>
    <row r="4362" spans="2:10">
      <c r="B4362" s="239"/>
      <c r="C4362" s="213"/>
      <c r="E4362" s="213"/>
      <c r="F4362" s="213"/>
      <c r="G4362" s="213"/>
      <c r="H4362" s="213"/>
      <c r="I4362" s="213"/>
      <c r="J4362" s="213"/>
    </row>
    <row r="4363" spans="2:10">
      <c r="B4363" s="239"/>
      <c r="C4363" s="213"/>
      <c r="E4363" s="213"/>
      <c r="F4363" s="213"/>
      <c r="G4363" s="213"/>
      <c r="H4363" s="213"/>
      <c r="I4363" s="213"/>
      <c r="J4363" s="213"/>
    </row>
    <row r="4364" spans="2:10">
      <c r="B4364" s="239"/>
      <c r="C4364" s="213"/>
      <c r="E4364" s="213"/>
      <c r="F4364" s="213"/>
      <c r="G4364" s="213"/>
      <c r="H4364" s="213"/>
      <c r="I4364" s="213"/>
      <c r="J4364" s="213"/>
    </row>
    <row r="4365" spans="2:10">
      <c r="B4365" s="239"/>
      <c r="C4365" s="213"/>
      <c r="E4365" s="213"/>
      <c r="F4365" s="213"/>
      <c r="G4365" s="213"/>
      <c r="H4365" s="213"/>
      <c r="I4365" s="213"/>
      <c r="J4365" s="213"/>
    </row>
    <row r="4366" spans="2:10">
      <c r="B4366" s="239"/>
      <c r="C4366" s="213"/>
      <c r="E4366" s="213"/>
      <c r="F4366" s="213"/>
      <c r="G4366" s="213"/>
      <c r="H4366" s="213"/>
      <c r="I4366" s="213"/>
      <c r="J4366" s="213"/>
    </row>
    <row r="4367" spans="2:10">
      <c r="B4367" s="239"/>
      <c r="C4367" s="213"/>
      <c r="E4367" s="213"/>
      <c r="F4367" s="213"/>
      <c r="G4367" s="213"/>
      <c r="H4367" s="213"/>
      <c r="I4367" s="213"/>
      <c r="J4367" s="213"/>
    </row>
    <row r="4368" spans="2:10">
      <c r="B4368" s="239"/>
      <c r="C4368" s="213"/>
      <c r="E4368" s="213"/>
      <c r="F4368" s="213"/>
      <c r="G4368" s="213"/>
      <c r="H4368" s="213"/>
      <c r="I4368" s="213"/>
      <c r="J4368" s="213"/>
    </row>
    <row r="4369" spans="2:10">
      <c r="B4369" s="239"/>
      <c r="C4369" s="213"/>
      <c r="E4369" s="213"/>
      <c r="F4369" s="213"/>
      <c r="G4369" s="213"/>
      <c r="H4369" s="213"/>
      <c r="I4369" s="213"/>
      <c r="J4369" s="213"/>
    </row>
    <row r="4370" spans="2:10">
      <c r="B4370" s="239"/>
      <c r="C4370" s="213"/>
      <c r="E4370" s="213"/>
      <c r="F4370" s="213"/>
      <c r="G4370" s="213"/>
      <c r="H4370" s="213"/>
      <c r="I4370" s="213"/>
      <c r="J4370" s="213"/>
    </row>
    <row r="4371" spans="2:10">
      <c r="B4371" s="239"/>
      <c r="C4371" s="213"/>
      <c r="E4371" s="213"/>
      <c r="F4371" s="213"/>
      <c r="G4371" s="213"/>
      <c r="H4371" s="213"/>
      <c r="I4371" s="213"/>
      <c r="J4371" s="213"/>
    </row>
    <row r="4372" spans="2:10">
      <c r="B4372" s="239"/>
      <c r="C4372" s="213"/>
      <c r="E4372" s="213"/>
      <c r="F4372" s="213"/>
      <c r="G4372" s="213"/>
      <c r="H4372" s="213"/>
      <c r="I4372" s="213"/>
      <c r="J4372" s="213"/>
    </row>
    <row r="4373" spans="2:10">
      <c r="B4373" s="239"/>
      <c r="C4373" s="213"/>
      <c r="E4373" s="213"/>
      <c r="F4373" s="213"/>
      <c r="G4373" s="213"/>
      <c r="H4373" s="213"/>
      <c r="I4373" s="213"/>
      <c r="J4373" s="213"/>
    </row>
    <row r="4374" spans="2:10">
      <c r="B4374" s="239"/>
      <c r="C4374" s="213"/>
      <c r="E4374" s="213"/>
      <c r="F4374" s="213"/>
      <c r="G4374" s="213"/>
      <c r="H4374" s="213"/>
      <c r="I4374" s="213"/>
      <c r="J4374" s="213"/>
    </row>
    <row r="4375" spans="2:10">
      <c r="B4375" s="239"/>
      <c r="C4375" s="213"/>
      <c r="E4375" s="213"/>
      <c r="F4375" s="213"/>
      <c r="G4375" s="213"/>
      <c r="H4375" s="213"/>
      <c r="I4375" s="213"/>
      <c r="J4375" s="213"/>
    </row>
    <row r="4376" spans="2:10">
      <c r="B4376" s="239"/>
      <c r="C4376" s="213"/>
      <c r="E4376" s="213"/>
      <c r="F4376" s="213"/>
      <c r="G4376" s="213"/>
      <c r="H4376" s="213"/>
      <c r="I4376" s="213"/>
      <c r="J4376" s="213"/>
    </row>
    <row r="4377" spans="2:10">
      <c r="B4377" s="239"/>
      <c r="C4377" s="213"/>
      <c r="E4377" s="213"/>
      <c r="F4377" s="213"/>
      <c r="G4377" s="213"/>
      <c r="H4377" s="213"/>
      <c r="I4377" s="213"/>
      <c r="J4377" s="213"/>
    </row>
    <row r="4378" spans="2:10">
      <c r="B4378" s="239"/>
      <c r="C4378" s="213"/>
      <c r="E4378" s="213"/>
      <c r="F4378" s="213"/>
      <c r="G4378" s="213"/>
      <c r="H4378" s="213"/>
      <c r="I4378" s="213"/>
      <c r="J4378" s="213"/>
    </row>
    <row r="4379" spans="2:10">
      <c r="B4379" s="239"/>
      <c r="C4379" s="213"/>
      <c r="E4379" s="213"/>
      <c r="F4379" s="213"/>
      <c r="G4379" s="213"/>
      <c r="H4379" s="213"/>
      <c r="I4379" s="213"/>
      <c r="J4379" s="213"/>
    </row>
    <row r="4380" spans="2:10">
      <c r="B4380" s="239"/>
      <c r="C4380" s="213"/>
      <c r="E4380" s="213"/>
      <c r="F4380" s="213"/>
      <c r="G4380" s="213"/>
      <c r="H4380" s="213"/>
      <c r="I4380" s="213"/>
      <c r="J4380" s="213"/>
    </row>
    <row r="4381" spans="2:10">
      <c r="B4381" s="239"/>
      <c r="C4381" s="213"/>
      <c r="E4381" s="213"/>
      <c r="F4381" s="213"/>
      <c r="G4381" s="213"/>
      <c r="H4381" s="213"/>
      <c r="I4381" s="213"/>
      <c r="J4381" s="213"/>
    </row>
    <row r="4382" spans="2:10">
      <c r="B4382" s="239"/>
      <c r="C4382" s="213"/>
      <c r="E4382" s="213"/>
      <c r="F4382" s="213"/>
      <c r="G4382" s="213"/>
      <c r="H4382" s="213"/>
      <c r="I4382" s="213"/>
      <c r="J4382" s="213"/>
    </row>
    <row r="4383" spans="2:10">
      <c r="B4383" s="239"/>
      <c r="C4383" s="213"/>
      <c r="E4383" s="213"/>
      <c r="F4383" s="213"/>
      <c r="G4383" s="213"/>
      <c r="H4383" s="213"/>
      <c r="I4383" s="213"/>
      <c r="J4383" s="213"/>
    </row>
    <row r="4384" spans="2:10">
      <c r="B4384" s="239"/>
      <c r="C4384" s="213"/>
      <c r="E4384" s="213"/>
      <c r="F4384" s="213"/>
      <c r="G4384" s="213"/>
      <c r="H4384" s="213"/>
      <c r="I4384" s="213"/>
      <c r="J4384" s="213"/>
    </row>
    <row r="4385" spans="2:10">
      <c r="B4385" s="239"/>
      <c r="C4385" s="213"/>
      <c r="E4385" s="213"/>
      <c r="F4385" s="213"/>
      <c r="G4385" s="213"/>
      <c r="H4385" s="213"/>
      <c r="I4385" s="213"/>
      <c r="J4385" s="213"/>
    </row>
    <row r="4386" spans="2:10">
      <c r="B4386" s="239"/>
      <c r="C4386" s="213"/>
      <c r="E4386" s="213"/>
      <c r="F4386" s="213"/>
      <c r="G4386" s="213"/>
      <c r="H4386" s="213"/>
      <c r="I4386" s="213"/>
      <c r="J4386" s="213"/>
    </row>
    <row r="4387" spans="2:10">
      <c r="B4387" s="239"/>
      <c r="C4387" s="213"/>
      <c r="E4387" s="213"/>
      <c r="F4387" s="213"/>
      <c r="G4387" s="213"/>
      <c r="H4387" s="213"/>
      <c r="I4387" s="213"/>
      <c r="J4387" s="213"/>
    </row>
    <row r="4388" spans="2:10">
      <c r="B4388" s="239"/>
      <c r="C4388" s="213"/>
      <c r="E4388" s="213"/>
      <c r="F4388" s="213"/>
      <c r="G4388" s="213"/>
      <c r="H4388" s="213"/>
      <c r="I4388" s="213"/>
      <c r="J4388" s="213"/>
    </row>
    <row r="4389" spans="2:10">
      <c r="B4389" s="239"/>
      <c r="C4389" s="213"/>
      <c r="E4389" s="213"/>
      <c r="F4389" s="213"/>
      <c r="G4389" s="213"/>
      <c r="H4389" s="213"/>
      <c r="I4389" s="213"/>
      <c r="J4389" s="213"/>
    </row>
    <row r="4390" spans="2:10">
      <c r="B4390" s="239"/>
      <c r="C4390" s="213"/>
      <c r="E4390" s="213"/>
      <c r="F4390" s="213"/>
      <c r="G4390" s="213"/>
      <c r="H4390" s="213"/>
      <c r="I4390" s="213"/>
      <c r="J4390" s="213"/>
    </row>
    <row r="4391" spans="2:10">
      <c r="B4391" s="239"/>
      <c r="C4391" s="213"/>
      <c r="E4391" s="213"/>
      <c r="F4391" s="213"/>
      <c r="G4391" s="213"/>
      <c r="H4391" s="213"/>
      <c r="I4391" s="213"/>
      <c r="J4391" s="213"/>
    </row>
    <row r="4392" spans="2:10">
      <c r="B4392" s="239"/>
      <c r="C4392" s="213"/>
      <c r="E4392" s="213"/>
      <c r="F4392" s="213"/>
      <c r="G4392" s="213"/>
      <c r="H4392" s="213"/>
      <c r="I4392" s="213"/>
      <c r="J4392" s="213"/>
    </row>
    <row r="4393" spans="2:10">
      <c r="B4393" s="239"/>
      <c r="C4393" s="213"/>
      <c r="E4393" s="213"/>
      <c r="F4393" s="213"/>
      <c r="G4393" s="213"/>
      <c r="H4393" s="213"/>
      <c r="I4393" s="213"/>
      <c r="J4393" s="213"/>
    </row>
    <row r="4394" spans="2:10">
      <c r="B4394" s="239"/>
      <c r="C4394" s="213"/>
      <c r="E4394" s="213"/>
      <c r="F4394" s="213"/>
      <c r="G4394" s="213"/>
      <c r="H4394" s="213"/>
      <c r="I4394" s="213"/>
      <c r="J4394" s="213"/>
    </row>
    <row r="4395" spans="2:10">
      <c r="B4395" s="239"/>
      <c r="C4395" s="213"/>
      <c r="E4395" s="213"/>
      <c r="F4395" s="213"/>
      <c r="G4395" s="213"/>
      <c r="H4395" s="213"/>
      <c r="I4395" s="213"/>
      <c r="J4395" s="213"/>
    </row>
    <row r="4396" spans="2:10">
      <c r="B4396" s="239"/>
      <c r="C4396" s="213"/>
      <c r="E4396" s="213"/>
      <c r="F4396" s="213"/>
      <c r="G4396" s="213"/>
      <c r="H4396" s="213"/>
      <c r="I4396" s="213"/>
      <c r="J4396" s="213"/>
    </row>
    <row r="4397" spans="2:10">
      <c r="B4397" s="239"/>
      <c r="C4397" s="213"/>
      <c r="E4397" s="213"/>
      <c r="F4397" s="213"/>
      <c r="G4397" s="213"/>
      <c r="H4397" s="213"/>
      <c r="I4397" s="213"/>
      <c r="J4397" s="213"/>
    </row>
    <row r="4398" spans="2:10">
      <c r="B4398" s="239"/>
      <c r="C4398" s="213"/>
      <c r="E4398" s="213"/>
      <c r="F4398" s="213"/>
      <c r="G4398" s="213"/>
      <c r="H4398" s="213"/>
      <c r="I4398" s="213"/>
      <c r="J4398" s="213"/>
    </row>
    <row r="4399" spans="2:10">
      <c r="B4399" s="239"/>
      <c r="C4399" s="213"/>
      <c r="E4399" s="213"/>
      <c r="F4399" s="213"/>
      <c r="G4399" s="213"/>
      <c r="H4399" s="213"/>
      <c r="I4399" s="213"/>
      <c r="J4399" s="213"/>
    </row>
    <row r="4400" spans="2:10">
      <c r="B4400" s="239"/>
      <c r="C4400" s="213"/>
      <c r="E4400" s="213"/>
      <c r="F4400" s="213"/>
      <c r="G4400" s="213"/>
      <c r="H4400" s="213"/>
      <c r="I4400" s="213"/>
      <c r="J4400" s="213"/>
    </row>
    <row r="4401" spans="2:10">
      <c r="B4401" s="239"/>
      <c r="C4401" s="213"/>
      <c r="E4401" s="213"/>
      <c r="F4401" s="213"/>
      <c r="G4401" s="213"/>
      <c r="H4401" s="213"/>
      <c r="I4401" s="213"/>
      <c r="J4401" s="213"/>
    </row>
    <row r="4402" spans="2:10">
      <c r="B4402" s="239"/>
      <c r="C4402" s="213"/>
      <c r="E4402" s="213"/>
      <c r="F4402" s="213"/>
      <c r="G4402" s="213"/>
      <c r="H4402" s="213"/>
      <c r="I4402" s="213"/>
      <c r="J4402" s="213"/>
    </row>
    <row r="4403" spans="2:10">
      <c r="B4403" s="239"/>
      <c r="C4403" s="213"/>
      <c r="E4403" s="213"/>
      <c r="F4403" s="213"/>
      <c r="G4403" s="213"/>
      <c r="H4403" s="213"/>
      <c r="I4403" s="213"/>
      <c r="J4403" s="213"/>
    </row>
    <row r="4404" spans="2:10">
      <c r="B4404" s="239"/>
      <c r="C4404" s="213"/>
      <c r="E4404" s="213"/>
      <c r="F4404" s="213"/>
      <c r="G4404" s="213"/>
      <c r="H4404" s="213"/>
      <c r="I4404" s="213"/>
      <c r="J4404" s="213"/>
    </row>
    <row r="4405" spans="2:10">
      <c r="B4405" s="239"/>
      <c r="C4405" s="213"/>
      <c r="E4405" s="213"/>
      <c r="F4405" s="213"/>
      <c r="G4405" s="213"/>
      <c r="H4405" s="213"/>
      <c r="I4405" s="213"/>
      <c r="J4405" s="213"/>
    </row>
    <row r="4406" spans="2:10">
      <c r="B4406" s="239"/>
      <c r="C4406" s="213"/>
      <c r="E4406" s="213"/>
      <c r="F4406" s="213"/>
      <c r="G4406" s="213"/>
      <c r="H4406" s="213"/>
      <c r="I4406" s="213"/>
      <c r="J4406" s="213"/>
    </row>
    <row r="4407" spans="2:10">
      <c r="B4407" s="239"/>
      <c r="C4407" s="213"/>
      <c r="E4407" s="213"/>
      <c r="F4407" s="213"/>
      <c r="G4407" s="213"/>
      <c r="H4407" s="213"/>
      <c r="I4407" s="213"/>
      <c r="J4407" s="213"/>
    </row>
    <row r="4408" spans="2:10">
      <c r="B4408" s="239"/>
      <c r="C4408" s="213"/>
      <c r="E4408" s="213"/>
      <c r="F4408" s="213"/>
      <c r="G4408" s="213"/>
      <c r="H4408" s="213"/>
      <c r="I4408" s="213"/>
      <c r="J4408" s="213"/>
    </row>
    <row r="4409" spans="2:10">
      <c r="B4409" s="239"/>
      <c r="C4409" s="213"/>
      <c r="E4409" s="213"/>
      <c r="F4409" s="213"/>
      <c r="G4409" s="213"/>
      <c r="H4409" s="213"/>
      <c r="I4409" s="213"/>
      <c r="J4409" s="213"/>
    </row>
    <row r="4410" spans="2:10">
      <c r="B4410" s="239"/>
      <c r="C4410" s="213"/>
      <c r="E4410" s="213"/>
      <c r="F4410" s="213"/>
      <c r="G4410" s="213"/>
      <c r="H4410" s="213"/>
      <c r="I4410" s="213"/>
      <c r="J4410" s="213"/>
    </row>
    <row r="4411" spans="2:10">
      <c r="B4411" s="239"/>
      <c r="C4411" s="213"/>
      <c r="E4411" s="213"/>
      <c r="F4411" s="213"/>
      <c r="G4411" s="213"/>
      <c r="H4411" s="213"/>
      <c r="I4411" s="213"/>
      <c r="J4411" s="213"/>
    </row>
    <row r="4412" spans="2:10">
      <c r="B4412" s="239"/>
      <c r="C4412" s="213"/>
      <c r="E4412" s="213"/>
      <c r="F4412" s="213"/>
      <c r="G4412" s="213"/>
      <c r="H4412" s="213"/>
      <c r="I4412" s="213"/>
      <c r="J4412" s="213"/>
    </row>
    <row r="4413" spans="2:10">
      <c r="B4413" s="239"/>
      <c r="C4413" s="213"/>
      <c r="E4413" s="213"/>
      <c r="F4413" s="213"/>
      <c r="G4413" s="213"/>
      <c r="H4413" s="213"/>
      <c r="I4413" s="213"/>
      <c r="J4413" s="213"/>
    </row>
    <row r="4414" spans="2:10">
      <c r="B4414" s="239"/>
      <c r="C4414" s="213"/>
      <c r="E4414" s="213"/>
      <c r="F4414" s="213"/>
      <c r="G4414" s="213"/>
      <c r="H4414" s="213"/>
      <c r="I4414" s="213"/>
      <c r="J4414" s="213"/>
    </row>
    <row r="4415" spans="2:10">
      <c r="B4415" s="239"/>
      <c r="C4415" s="213"/>
      <c r="E4415" s="213"/>
      <c r="F4415" s="213"/>
      <c r="G4415" s="213"/>
      <c r="H4415" s="213"/>
      <c r="I4415" s="213"/>
      <c r="J4415" s="213"/>
    </row>
    <row r="4416" spans="2:10">
      <c r="B4416" s="239"/>
      <c r="C4416" s="213"/>
      <c r="E4416" s="213"/>
      <c r="F4416" s="213"/>
      <c r="G4416" s="213"/>
      <c r="H4416" s="213"/>
      <c r="I4416" s="213"/>
      <c r="J4416" s="213"/>
    </row>
    <row r="4417" spans="2:10">
      <c r="B4417" s="239"/>
      <c r="C4417" s="213"/>
      <c r="E4417" s="213"/>
      <c r="F4417" s="213"/>
      <c r="G4417" s="213"/>
      <c r="H4417" s="213"/>
      <c r="I4417" s="213"/>
      <c r="J4417" s="213"/>
    </row>
    <row r="4418" spans="2:10">
      <c r="B4418" s="239"/>
      <c r="C4418" s="213"/>
      <c r="E4418" s="213"/>
      <c r="F4418" s="213"/>
      <c r="G4418" s="213"/>
      <c r="H4418" s="213"/>
      <c r="I4418" s="213"/>
      <c r="J4418" s="213"/>
    </row>
    <row r="4419" spans="2:10">
      <c r="B4419" s="239"/>
      <c r="C4419" s="213"/>
      <c r="E4419" s="213"/>
      <c r="F4419" s="213"/>
      <c r="G4419" s="213"/>
      <c r="H4419" s="213"/>
      <c r="I4419" s="213"/>
      <c r="J4419" s="213"/>
    </row>
    <row r="4420" spans="2:10">
      <c r="B4420" s="239"/>
      <c r="C4420" s="213"/>
      <c r="E4420" s="213"/>
      <c r="F4420" s="213"/>
      <c r="G4420" s="213"/>
      <c r="H4420" s="213"/>
      <c r="I4420" s="213"/>
      <c r="J4420" s="213"/>
    </row>
    <row r="4421" spans="2:10">
      <c r="B4421" s="239"/>
      <c r="C4421" s="213"/>
      <c r="E4421" s="213"/>
      <c r="F4421" s="213"/>
      <c r="G4421" s="213"/>
      <c r="H4421" s="213"/>
      <c r="I4421" s="213"/>
      <c r="J4421" s="213"/>
    </row>
    <row r="4422" spans="2:10">
      <c r="B4422" s="239"/>
      <c r="C4422" s="213"/>
      <c r="E4422" s="213"/>
      <c r="F4422" s="213"/>
      <c r="G4422" s="213"/>
      <c r="H4422" s="213"/>
      <c r="I4422" s="213"/>
      <c r="J4422" s="213"/>
    </row>
    <row r="4423" spans="2:10">
      <c r="B4423" s="239"/>
      <c r="C4423" s="213"/>
      <c r="E4423" s="213"/>
      <c r="F4423" s="213"/>
      <c r="G4423" s="213"/>
      <c r="H4423" s="213"/>
      <c r="I4423" s="213"/>
      <c r="J4423" s="213"/>
    </row>
    <row r="4424" spans="2:10">
      <c r="B4424" s="239"/>
      <c r="C4424" s="213"/>
      <c r="E4424" s="213"/>
      <c r="F4424" s="213"/>
      <c r="G4424" s="213"/>
      <c r="H4424" s="213"/>
      <c r="I4424" s="213"/>
      <c r="J4424" s="213"/>
    </row>
    <row r="4425" spans="2:10">
      <c r="B4425" s="239"/>
      <c r="C4425" s="213"/>
      <c r="E4425" s="213"/>
      <c r="F4425" s="213"/>
      <c r="G4425" s="213"/>
      <c r="H4425" s="213"/>
      <c r="I4425" s="213"/>
      <c r="J4425" s="213"/>
    </row>
    <row r="4426" spans="2:10">
      <c r="B4426" s="239"/>
      <c r="C4426" s="213"/>
      <c r="E4426" s="213"/>
      <c r="F4426" s="213"/>
      <c r="G4426" s="213"/>
      <c r="H4426" s="213"/>
      <c r="I4426" s="213"/>
      <c r="J4426" s="213"/>
    </row>
    <row r="4427" spans="2:10">
      <c r="B4427" s="239"/>
      <c r="C4427" s="213"/>
      <c r="E4427" s="213"/>
      <c r="F4427" s="213"/>
      <c r="G4427" s="213"/>
      <c r="H4427" s="213"/>
      <c r="I4427" s="213"/>
      <c r="J4427" s="213"/>
    </row>
    <row r="4428" spans="2:10">
      <c r="B4428" s="239"/>
      <c r="C4428" s="213"/>
      <c r="E4428" s="213"/>
      <c r="F4428" s="213"/>
      <c r="G4428" s="213"/>
      <c r="H4428" s="213"/>
      <c r="I4428" s="213"/>
      <c r="J4428" s="213"/>
    </row>
    <row r="4429" spans="2:10">
      <c r="B4429" s="239"/>
      <c r="C4429" s="213"/>
      <c r="E4429" s="213"/>
      <c r="F4429" s="213"/>
      <c r="G4429" s="213"/>
      <c r="H4429" s="213"/>
      <c r="I4429" s="213"/>
      <c r="J4429" s="213"/>
    </row>
    <row r="4430" spans="2:10">
      <c r="B4430" s="239"/>
      <c r="C4430" s="213"/>
      <c r="E4430" s="213"/>
      <c r="F4430" s="213"/>
      <c r="G4430" s="213"/>
      <c r="H4430" s="213"/>
      <c r="I4430" s="213"/>
      <c r="J4430" s="213"/>
    </row>
    <row r="4431" spans="2:10">
      <c r="B4431" s="239"/>
      <c r="C4431" s="213"/>
      <c r="E4431" s="213"/>
      <c r="F4431" s="213"/>
      <c r="G4431" s="213"/>
      <c r="H4431" s="213"/>
      <c r="I4431" s="213"/>
      <c r="J4431" s="213"/>
    </row>
    <row r="4432" spans="2:10">
      <c r="B4432" s="239"/>
      <c r="C4432" s="213"/>
      <c r="E4432" s="213"/>
      <c r="F4432" s="213"/>
      <c r="G4432" s="213"/>
      <c r="H4432" s="213"/>
      <c r="I4432" s="213"/>
      <c r="J4432" s="213"/>
    </row>
    <row r="4433" spans="2:10">
      <c r="B4433" s="239"/>
      <c r="C4433" s="213"/>
      <c r="E4433" s="213"/>
      <c r="F4433" s="213"/>
      <c r="G4433" s="213"/>
      <c r="H4433" s="213"/>
      <c r="I4433" s="213"/>
      <c r="J4433" s="213"/>
    </row>
    <row r="4434" spans="2:10">
      <c r="B4434" s="239"/>
      <c r="C4434" s="213"/>
      <c r="E4434" s="213"/>
      <c r="F4434" s="213"/>
      <c r="G4434" s="213"/>
      <c r="H4434" s="213"/>
      <c r="I4434" s="213"/>
      <c r="J4434" s="213"/>
    </row>
    <row r="4435" spans="2:10">
      <c r="B4435" s="239"/>
      <c r="C4435" s="213"/>
      <c r="E4435" s="213"/>
      <c r="F4435" s="213"/>
      <c r="G4435" s="213"/>
      <c r="H4435" s="213"/>
      <c r="I4435" s="213"/>
      <c r="J4435" s="213"/>
    </row>
    <row r="4436" spans="2:10">
      <c r="B4436" s="239"/>
      <c r="C4436" s="213"/>
      <c r="E4436" s="213"/>
      <c r="F4436" s="213"/>
      <c r="G4436" s="213"/>
      <c r="H4436" s="213"/>
      <c r="I4436" s="213"/>
      <c r="J4436" s="213"/>
    </row>
    <row r="4437" spans="2:10">
      <c r="B4437" s="239"/>
      <c r="C4437" s="213"/>
      <c r="E4437" s="213"/>
      <c r="F4437" s="213"/>
      <c r="G4437" s="213"/>
      <c r="H4437" s="213"/>
      <c r="I4437" s="213"/>
      <c r="J4437" s="213"/>
    </row>
    <row r="4438" spans="2:10">
      <c r="B4438" s="239"/>
      <c r="C4438" s="213"/>
      <c r="E4438" s="213"/>
      <c r="F4438" s="213"/>
      <c r="G4438" s="213"/>
      <c r="H4438" s="213"/>
      <c r="I4438" s="213"/>
      <c r="J4438" s="213"/>
    </row>
    <row r="4439" spans="2:10">
      <c r="B4439" s="239"/>
      <c r="C4439" s="213"/>
      <c r="E4439" s="213"/>
      <c r="F4439" s="213"/>
      <c r="G4439" s="213"/>
      <c r="H4439" s="213"/>
      <c r="I4439" s="213"/>
      <c r="J4439" s="213"/>
    </row>
    <row r="4440" spans="2:10">
      <c r="B4440" s="239"/>
      <c r="C4440" s="213"/>
      <c r="E4440" s="213"/>
      <c r="F4440" s="213"/>
      <c r="G4440" s="213"/>
      <c r="H4440" s="213"/>
      <c r="I4440" s="213"/>
      <c r="J4440" s="213"/>
    </row>
    <row r="4441" spans="2:10">
      <c r="B4441" s="239"/>
      <c r="C4441" s="213"/>
      <c r="E4441" s="213"/>
      <c r="F4441" s="213"/>
      <c r="G4441" s="213"/>
      <c r="H4441" s="213"/>
      <c r="I4441" s="213"/>
      <c r="J4441" s="213"/>
    </row>
    <row r="4442" spans="2:10">
      <c r="B4442" s="239"/>
      <c r="C4442" s="213"/>
      <c r="E4442" s="213"/>
      <c r="F4442" s="213"/>
      <c r="G4442" s="213"/>
      <c r="H4442" s="213"/>
      <c r="I4442" s="213"/>
      <c r="J4442" s="213"/>
    </row>
    <row r="4443" spans="2:10">
      <c r="B4443" s="239"/>
      <c r="C4443" s="213"/>
      <c r="E4443" s="213"/>
      <c r="F4443" s="213"/>
      <c r="G4443" s="213"/>
      <c r="H4443" s="213"/>
      <c r="I4443" s="213"/>
      <c r="J4443" s="213"/>
    </row>
    <row r="4444" spans="2:10">
      <c r="B4444" s="239"/>
      <c r="C4444" s="213"/>
      <c r="E4444" s="213"/>
      <c r="F4444" s="213"/>
      <c r="G4444" s="213"/>
      <c r="H4444" s="213"/>
      <c r="I4444" s="213"/>
      <c r="J4444" s="213"/>
    </row>
    <row r="4445" spans="2:10">
      <c r="B4445" s="239"/>
      <c r="C4445" s="213"/>
      <c r="E4445" s="213"/>
      <c r="F4445" s="213"/>
      <c r="G4445" s="213"/>
      <c r="H4445" s="213"/>
      <c r="I4445" s="213"/>
      <c r="J4445" s="213"/>
    </row>
    <row r="4446" spans="2:10">
      <c r="B4446" s="239"/>
      <c r="C4446" s="213"/>
      <c r="E4446" s="213"/>
      <c r="F4446" s="213"/>
      <c r="G4446" s="213"/>
      <c r="H4446" s="213"/>
      <c r="I4446" s="213"/>
      <c r="J4446" s="213"/>
    </row>
    <row r="4447" spans="2:10">
      <c r="B4447" s="239"/>
      <c r="C4447" s="213"/>
      <c r="E4447" s="213"/>
      <c r="F4447" s="213"/>
      <c r="G4447" s="213"/>
      <c r="H4447" s="213"/>
      <c r="I4447" s="213"/>
      <c r="J4447" s="213"/>
    </row>
    <row r="4448" spans="2:10">
      <c r="B4448" s="239"/>
      <c r="C4448" s="213"/>
      <c r="E4448" s="213"/>
      <c r="F4448" s="213"/>
      <c r="G4448" s="213"/>
      <c r="H4448" s="213"/>
      <c r="I4448" s="213"/>
      <c r="J4448" s="213"/>
    </row>
    <row r="4449" spans="2:10">
      <c r="B4449" s="239"/>
      <c r="C4449" s="213"/>
      <c r="E4449" s="213"/>
      <c r="F4449" s="213"/>
      <c r="G4449" s="213"/>
      <c r="H4449" s="213"/>
      <c r="I4449" s="213"/>
      <c r="J4449" s="213"/>
    </row>
    <row r="4450" spans="2:10">
      <c r="B4450" s="239"/>
      <c r="C4450" s="213"/>
      <c r="E4450" s="213"/>
      <c r="F4450" s="213"/>
      <c r="G4450" s="213"/>
      <c r="H4450" s="213"/>
      <c r="I4450" s="213"/>
      <c r="J4450" s="213"/>
    </row>
    <row r="4451" spans="2:10">
      <c r="B4451" s="239"/>
      <c r="C4451" s="213"/>
      <c r="E4451" s="213"/>
      <c r="F4451" s="213"/>
      <c r="G4451" s="213"/>
      <c r="H4451" s="213"/>
      <c r="I4451" s="213"/>
      <c r="J4451" s="213"/>
    </row>
    <row r="4452" spans="2:10">
      <c r="B4452" s="239"/>
      <c r="C4452" s="213"/>
      <c r="E4452" s="213"/>
      <c r="F4452" s="213"/>
      <c r="G4452" s="213"/>
      <c r="H4452" s="213"/>
      <c r="I4452" s="213"/>
      <c r="J4452" s="213"/>
    </row>
    <row r="4453" spans="2:10">
      <c r="B4453" s="239"/>
      <c r="C4453" s="213"/>
      <c r="E4453" s="213"/>
      <c r="F4453" s="213"/>
      <c r="G4453" s="213"/>
      <c r="H4453" s="213"/>
      <c r="I4453" s="213"/>
      <c r="J4453" s="213"/>
    </row>
    <row r="4454" spans="2:10">
      <c r="B4454" s="239"/>
      <c r="C4454" s="213"/>
      <c r="E4454" s="213"/>
      <c r="F4454" s="213"/>
      <c r="G4454" s="213"/>
      <c r="H4454" s="213"/>
      <c r="I4454" s="213"/>
      <c r="J4454" s="213"/>
    </row>
    <row r="4455" spans="2:10">
      <c r="B4455" s="239"/>
      <c r="C4455" s="213"/>
      <c r="E4455" s="213"/>
      <c r="F4455" s="213"/>
      <c r="G4455" s="213"/>
      <c r="H4455" s="213"/>
      <c r="I4455" s="213"/>
      <c r="J4455" s="213"/>
    </row>
    <row r="4456" spans="2:10">
      <c r="B4456" s="239"/>
      <c r="C4456" s="213"/>
      <c r="E4456" s="213"/>
      <c r="F4456" s="213"/>
      <c r="G4456" s="213"/>
      <c r="H4456" s="213"/>
      <c r="I4456" s="213"/>
      <c r="J4456" s="213"/>
    </row>
    <row r="4457" spans="2:10">
      <c r="B4457" s="239"/>
      <c r="C4457" s="213"/>
      <c r="E4457" s="213"/>
      <c r="F4457" s="213"/>
      <c r="G4457" s="213"/>
      <c r="H4457" s="213"/>
      <c r="I4457" s="213"/>
      <c r="J4457" s="213"/>
    </row>
    <row r="4458" spans="2:10">
      <c r="B4458" s="239"/>
      <c r="C4458" s="213"/>
      <c r="E4458" s="213"/>
      <c r="F4458" s="213"/>
      <c r="G4458" s="213"/>
      <c r="H4458" s="213"/>
      <c r="I4458" s="213"/>
      <c r="J4458" s="213"/>
    </row>
    <row r="4459" spans="2:10">
      <c r="B4459" s="239"/>
      <c r="C4459" s="213"/>
      <c r="E4459" s="213"/>
      <c r="F4459" s="213"/>
      <c r="G4459" s="213"/>
      <c r="H4459" s="213"/>
      <c r="I4459" s="213"/>
      <c r="J4459" s="213"/>
    </row>
    <row r="4460" spans="2:10">
      <c r="B4460" s="239"/>
      <c r="C4460" s="213"/>
      <c r="E4460" s="213"/>
      <c r="F4460" s="213"/>
      <c r="G4460" s="213"/>
      <c r="H4460" s="213"/>
      <c r="I4460" s="213"/>
      <c r="J4460" s="213"/>
    </row>
    <row r="4461" spans="2:10">
      <c r="B4461" s="239"/>
      <c r="C4461" s="213"/>
      <c r="E4461" s="213"/>
      <c r="F4461" s="213"/>
      <c r="G4461" s="213"/>
      <c r="H4461" s="213"/>
      <c r="I4461" s="213"/>
      <c r="J4461" s="213"/>
    </row>
    <row r="4462" spans="2:10">
      <c r="B4462" s="239"/>
      <c r="C4462" s="213"/>
      <c r="E4462" s="213"/>
      <c r="F4462" s="213"/>
      <c r="G4462" s="213"/>
      <c r="H4462" s="213"/>
      <c r="I4462" s="213"/>
      <c r="J4462" s="213"/>
    </row>
    <row r="4463" spans="2:10">
      <c r="B4463" s="239"/>
      <c r="C4463" s="213"/>
      <c r="E4463" s="213"/>
      <c r="F4463" s="213"/>
      <c r="G4463" s="213"/>
      <c r="H4463" s="213"/>
      <c r="I4463" s="213"/>
      <c r="J4463" s="213"/>
    </row>
    <row r="4464" spans="2:10">
      <c r="B4464" s="239"/>
      <c r="C4464" s="213"/>
      <c r="E4464" s="213"/>
      <c r="F4464" s="213"/>
      <c r="G4464" s="213"/>
      <c r="H4464" s="213"/>
      <c r="I4464" s="213"/>
      <c r="J4464" s="213"/>
    </row>
    <row r="4465" spans="2:10">
      <c r="B4465" s="239"/>
      <c r="C4465" s="213"/>
      <c r="E4465" s="213"/>
      <c r="F4465" s="213"/>
      <c r="G4465" s="213"/>
      <c r="H4465" s="213"/>
      <c r="I4465" s="213"/>
      <c r="J4465" s="213"/>
    </row>
    <row r="4466" spans="2:10">
      <c r="B4466" s="239"/>
      <c r="C4466" s="213"/>
      <c r="E4466" s="213"/>
      <c r="F4466" s="213"/>
      <c r="G4466" s="213"/>
      <c r="H4466" s="213"/>
      <c r="I4466" s="213"/>
      <c r="J4466" s="213"/>
    </row>
    <row r="4467" spans="2:10">
      <c r="B4467" s="239"/>
      <c r="C4467" s="213"/>
      <c r="E4467" s="213"/>
      <c r="F4467" s="213"/>
      <c r="G4467" s="213"/>
      <c r="H4467" s="213"/>
      <c r="I4467" s="213"/>
      <c r="J4467" s="213"/>
    </row>
    <row r="4468" spans="2:10">
      <c r="B4468" s="239"/>
      <c r="C4468" s="213"/>
      <c r="E4468" s="213"/>
      <c r="F4468" s="213"/>
      <c r="G4468" s="213"/>
      <c r="H4468" s="213"/>
      <c r="I4468" s="213"/>
      <c r="J4468" s="213"/>
    </row>
    <row r="4469" spans="2:10">
      <c r="B4469" s="239"/>
      <c r="C4469" s="213"/>
      <c r="E4469" s="213"/>
      <c r="F4469" s="213"/>
      <c r="G4469" s="213"/>
      <c r="H4469" s="213"/>
      <c r="I4469" s="213"/>
      <c r="J4469" s="213"/>
    </row>
    <row r="4470" spans="2:10">
      <c r="B4470" s="239"/>
      <c r="C4470" s="213"/>
      <c r="E4470" s="213"/>
      <c r="F4470" s="213"/>
      <c r="G4470" s="213"/>
      <c r="H4470" s="213"/>
      <c r="I4470" s="213"/>
      <c r="J4470" s="213"/>
    </row>
    <row r="4471" spans="2:10">
      <c r="B4471" s="239"/>
      <c r="C4471" s="213"/>
      <c r="E4471" s="213"/>
      <c r="F4471" s="213"/>
      <c r="G4471" s="213"/>
      <c r="H4471" s="213"/>
      <c r="I4471" s="213"/>
      <c r="J4471" s="213"/>
    </row>
    <row r="4472" spans="2:10">
      <c r="B4472" s="239"/>
      <c r="C4472" s="213"/>
      <c r="E4472" s="213"/>
      <c r="F4472" s="213"/>
      <c r="G4472" s="213"/>
      <c r="H4472" s="213"/>
      <c r="I4472" s="213"/>
      <c r="J4472" s="213"/>
    </row>
    <row r="4473" spans="2:10">
      <c r="B4473" s="239"/>
      <c r="C4473" s="213"/>
      <c r="E4473" s="213"/>
      <c r="F4473" s="213"/>
      <c r="G4473" s="213"/>
      <c r="H4473" s="213"/>
      <c r="I4473" s="213"/>
      <c r="J4473" s="213"/>
    </row>
    <row r="4474" spans="2:10">
      <c r="B4474" s="239"/>
      <c r="C4474" s="213"/>
      <c r="E4474" s="213"/>
      <c r="F4474" s="213"/>
      <c r="G4474" s="213"/>
      <c r="H4474" s="213"/>
      <c r="I4474" s="213"/>
      <c r="J4474" s="213"/>
    </row>
    <row r="4475" spans="2:10">
      <c r="B4475" s="239"/>
      <c r="C4475" s="213"/>
      <c r="E4475" s="213"/>
      <c r="F4475" s="213"/>
      <c r="G4475" s="213"/>
      <c r="H4475" s="213"/>
      <c r="I4475" s="213"/>
      <c r="J4475" s="213"/>
    </row>
    <row r="4476" spans="2:10">
      <c r="B4476" s="239"/>
      <c r="C4476" s="213"/>
      <c r="E4476" s="213"/>
      <c r="F4476" s="213"/>
      <c r="G4476" s="213"/>
      <c r="H4476" s="213"/>
      <c r="I4476" s="213"/>
      <c r="J4476" s="213"/>
    </row>
    <row r="4477" spans="2:10">
      <c r="B4477" s="239"/>
      <c r="C4477" s="213"/>
      <c r="E4477" s="213"/>
      <c r="F4477" s="213"/>
      <c r="G4477" s="213"/>
      <c r="H4477" s="213"/>
      <c r="I4477" s="213"/>
      <c r="J4477" s="213"/>
    </row>
    <row r="4478" spans="2:10">
      <c r="B4478" s="239"/>
      <c r="C4478" s="213"/>
      <c r="E4478" s="213"/>
      <c r="F4478" s="213"/>
      <c r="G4478" s="213"/>
      <c r="H4478" s="213"/>
      <c r="I4478" s="213"/>
      <c r="J4478" s="213"/>
    </row>
    <row r="4479" spans="2:10">
      <c r="B4479" s="239"/>
      <c r="C4479" s="213"/>
      <c r="E4479" s="213"/>
      <c r="F4479" s="213"/>
      <c r="G4479" s="213"/>
      <c r="H4479" s="213"/>
      <c r="I4479" s="213"/>
      <c r="J4479" s="213"/>
    </row>
    <row r="4480" spans="2:10">
      <c r="B4480" s="239"/>
      <c r="C4480" s="213"/>
      <c r="E4480" s="213"/>
      <c r="F4480" s="213"/>
      <c r="G4480" s="213"/>
      <c r="H4480" s="213"/>
      <c r="I4480" s="213"/>
      <c r="J4480" s="213"/>
    </row>
    <row r="4481" spans="2:10">
      <c r="B4481" s="239"/>
      <c r="C4481" s="213"/>
      <c r="E4481" s="213"/>
      <c r="F4481" s="213"/>
      <c r="G4481" s="213"/>
      <c r="H4481" s="213"/>
      <c r="I4481" s="213"/>
      <c r="J4481" s="213"/>
    </row>
    <row r="4482" spans="2:10">
      <c r="B4482" s="239"/>
      <c r="C4482" s="213"/>
      <c r="E4482" s="213"/>
      <c r="F4482" s="213"/>
      <c r="G4482" s="213"/>
      <c r="H4482" s="213"/>
      <c r="I4482" s="213"/>
      <c r="J4482" s="213"/>
    </row>
    <row r="4483" spans="2:10">
      <c r="B4483" s="239"/>
      <c r="C4483" s="213"/>
      <c r="E4483" s="213"/>
      <c r="F4483" s="213"/>
      <c r="G4483" s="213"/>
      <c r="H4483" s="213"/>
      <c r="I4483" s="213"/>
      <c r="J4483" s="213"/>
    </row>
    <row r="4484" spans="2:10">
      <c r="B4484" s="239"/>
      <c r="C4484" s="213"/>
      <c r="E4484" s="213"/>
      <c r="F4484" s="213"/>
      <c r="G4484" s="213"/>
      <c r="H4484" s="213"/>
      <c r="I4484" s="213"/>
      <c r="J4484" s="213"/>
    </row>
    <row r="4485" spans="2:10">
      <c r="B4485" s="239"/>
      <c r="C4485" s="213"/>
      <c r="E4485" s="213"/>
      <c r="F4485" s="213"/>
      <c r="G4485" s="213"/>
      <c r="H4485" s="213"/>
      <c r="I4485" s="213"/>
      <c r="J4485" s="213"/>
    </row>
    <row r="4486" spans="2:10">
      <c r="B4486" s="239"/>
      <c r="C4486" s="213"/>
      <c r="E4486" s="213"/>
      <c r="F4486" s="213"/>
      <c r="G4486" s="213"/>
      <c r="H4486" s="213"/>
      <c r="I4486" s="213"/>
      <c r="J4486" s="213"/>
    </row>
    <row r="4487" spans="2:10">
      <c r="B4487" s="239"/>
      <c r="C4487" s="213"/>
      <c r="E4487" s="213"/>
      <c r="F4487" s="213"/>
      <c r="G4487" s="213"/>
      <c r="H4487" s="213"/>
      <c r="I4487" s="213"/>
      <c r="J4487" s="213"/>
    </row>
    <row r="4488" spans="2:10">
      <c r="B4488" s="239"/>
      <c r="C4488" s="213"/>
      <c r="E4488" s="213"/>
      <c r="F4488" s="213"/>
      <c r="G4488" s="213"/>
      <c r="H4488" s="213"/>
      <c r="I4488" s="213"/>
      <c r="J4488" s="213"/>
    </row>
    <row r="4489" spans="2:10">
      <c r="B4489" s="239"/>
      <c r="C4489" s="213"/>
      <c r="E4489" s="213"/>
      <c r="F4489" s="213"/>
      <c r="G4489" s="213"/>
      <c r="H4489" s="213"/>
      <c r="I4489" s="213"/>
      <c r="J4489" s="213"/>
    </row>
    <row r="4490" spans="2:10">
      <c r="B4490" s="239"/>
      <c r="C4490" s="213"/>
      <c r="E4490" s="213"/>
      <c r="F4490" s="213"/>
      <c r="G4490" s="213"/>
      <c r="H4490" s="213"/>
      <c r="I4490" s="213"/>
      <c r="J4490" s="213"/>
    </row>
    <row r="4491" spans="2:10">
      <c r="B4491" s="239"/>
      <c r="C4491" s="213"/>
      <c r="E4491" s="213"/>
      <c r="F4491" s="213"/>
      <c r="G4491" s="213"/>
      <c r="H4491" s="213"/>
      <c r="I4491" s="213"/>
      <c r="J4491" s="213"/>
    </row>
    <row r="4492" spans="2:10">
      <c r="B4492" s="239"/>
      <c r="C4492" s="213"/>
      <c r="E4492" s="213"/>
      <c r="F4492" s="213"/>
      <c r="G4492" s="213"/>
      <c r="H4492" s="213"/>
      <c r="I4492" s="213"/>
      <c r="J4492" s="213"/>
    </row>
    <row r="4493" spans="2:10">
      <c r="B4493" s="239"/>
      <c r="C4493" s="213"/>
      <c r="E4493" s="213"/>
      <c r="F4493" s="213"/>
      <c r="G4493" s="213"/>
      <c r="H4493" s="213"/>
      <c r="I4493" s="213"/>
      <c r="J4493" s="213"/>
    </row>
    <row r="4494" spans="2:10">
      <c r="B4494" s="239"/>
      <c r="C4494" s="213"/>
      <c r="E4494" s="213"/>
      <c r="F4494" s="213"/>
      <c r="G4494" s="213"/>
      <c r="H4494" s="213"/>
      <c r="I4494" s="213"/>
      <c r="J4494" s="213"/>
    </row>
    <row r="4495" spans="2:10">
      <c r="B4495" s="239"/>
      <c r="C4495" s="213"/>
      <c r="E4495" s="213"/>
      <c r="F4495" s="213"/>
      <c r="G4495" s="213"/>
      <c r="H4495" s="213"/>
      <c r="I4495" s="213"/>
      <c r="J4495" s="213"/>
    </row>
    <row r="4496" spans="2:10">
      <c r="B4496" s="239"/>
      <c r="C4496" s="213"/>
      <c r="E4496" s="213"/>
      <c r="F4496" s="213"/>
      <c r="G4496" s="213"/>
      <c r="H4496" s="213"/>
      <c r="I4496" s="213"/>
      <c r="J4496" s="213"/>
    </row>
    <row r="4497" spans="2:10">
      <c r="B4497" s="239"/>
      <c r="C4497" s="213"/>
      <c r="E4497" s="213"/>
      <c r="F4497" s="213"/>
      <c r="G4497" s="213"/>
      <c r="H4497" s="213"/>
      <c r="I4497" s="213"/>
      <c r="J4497" s="213"/>
    </row>
    <row r="4498" spans="2:10">
      <c r="B4498" s="239"/>
      <c r="C4498" s="213"/>
      <c r="E4498" s="213"/>
      <c r="F4498" s="213"/>
      <c r="G4498" s="213"/>
      <c r="H4498" s="213"/>
      <c r="I4498" s="213"/>
      <c r="J4498" s="213"/>
    </row>
    <row r="4499" spans="2:10">
      <c r="B4499" s="239"/>
      <c r="C4499" s="213"/>
      <c r="E4499" s="213"/>
      <c r="F4499" s="213"/>
      <c r="G4499" s="213"/>
      <c r="H4499" s="213"/>
      <c r="I4499" s="213"/>
      <c r="J4499" s="213"/>
    </row>
    <row r="4500" spans="2:10">
      <c r="B4500" s="239"/>
      <c r="C4500" s="213"/>
      <c r="E4500" s="213"/>
      <c r="F4500" s="213"/>
      <c r="G4500" s="213"/>
      <c r="H4500" s="213"/>
      <c r="I4500" s="213"/>
      <c r="J4500" s="213"/>
    </row>
    <row r="4501" spans="2:10">
      <c r="B4501" s="239"/>
      <c r="C4501" s="213"/>
      <c r="E4501" s="213"/>
      <c r="F4501" s="213"/>
      <c r="G4501" s="213"/>
      <c r="H4501" s="213"/>
      <c r="I4501" s="213"/>
      <c r="J4501" s="213"/>
    </row>
    <row r="4502" spans="2:10">
      <c r="B4502" s="239"/>
      <c r="C4502" s="213"/>
      <c r="E4502" s="213"/>
      <c r="F4502" s="213"/>
      <c r="G4502" s="213"/>
      <c r="H4502" s="213"/>
      <c r="I4502" s="213"/>
      <c r="J4502" s="213"/>
    </row>
    <row r="4503" spans="2:10">
      <c r="B4503" s="239"/>
      <c r="C4503" s="213"/>
      <c r="E4503" s="213"/>
      <c r="F4503" s="213"/>
      <c r="G4503" s="213"/>
      <c r="H4503" s="213"/>
      <c r="I4503" s="213"/>
      <c r="J4503" s="213"/>
    </row>
    <row r="4504" spans="2:10">
      <c r="B4504" s="239"/>
      <c r="C4504" s="213"/>
      <c r="E4504" s="213"/>
      <c r="F4504" s="213"/>
      <c r="G4504" s="213"/>
      <c r="H4504" s="213"/>
      <c r="I4504" s="213"/>
      <c r="J4504" s="213"/>
    </row>
    <row r="4505" spans="2:10">
      <c r="B4505" s="239"/>
      <c r="C4505" s="213"/>
      <c r="E4505" s="213"/>
      <c r="F4505" s="213"/>
      <c r="G4505" s="213"/>
      <c r="H4505" s="213"/>
      <c r="I4505" s="213"/>
      <c r="J4505" s="213"/>
    </row>
    <row r="4506" spans="2:10">
      <c r="B4506" s="239"/>
      <c r="C4506" s="213"/>
      <c r="E4506" s="213"/>
      <c r="F4506" s="213"/>
      <c r="G4506" s="213"/>
      <c r="H4506" s="213"/>
      <c r="I4506" s="213"/>
      <c r="J4506" s="213"/>
    </row>
    <row r="4507" spans="2:10">
      <c r="B4507" s="239"/>
      <c r="C4507" s="213"/>
      <c r="E4507" s="213"/>
      <c r="F4507" s="213"/>
      <c r="G4507" s="213"/>
      <c r="H4507" s="213"/>
      <c r="I4507" s="213"/>
      <c r="J4507" s="213"/>
    </row>
    <row r="4508" spans="2:10">
      <c r="B4508" s="239"/>
      <c r="C4508" s="213"/>
      <c r="E4508" s="213"/>
      <c r="F4508" s="213"/>
      <c r="G4508" s="213"/>
      <c r="H4508" s="213"/>
      <c r="I4508" s="213"/>
      <c r="J4508" s="213"/>
    </row>
    <row r="4509" spans="2:10">
      <c r="B4509" s="239"/>
      <c r="C4509" s="213"/>
      <c r="E4509" s="213"/>
      <c r="F4509" s="213"/>
      <c r="G4509" s="213"/>
      <c r="H4509" s="213"/>
      <c r="I4509" s="213"/>
      <c r="J4509" s="213"/>
    </row>
    <row r="4510" spans="2:10">
      <c r="B4510" s="239"/>
      <c r="C4510" s="213"/>
      <c r="E4510" s="213"/>
      <c r="F4510" s="213"/>
      <c r="G4510" s="213"/>
      <c r="H4510" s="213"/>
      <c r="I4510" s="213"/>
      <c r="J4510" s="213"/>
    </row>
    <row r="4511" spans="2:10">
      <c r="B4511" s="239"/>
      <c r="C4511" s="213"/>
      <c r="E4511" s="213"/>
      <c r="F4511" s="213"/>
      <c r="G4511" s="213"/>
      <c r="H4511" s="213"/>
      <c r="I4511" s="213"/>
      <c r="J4511" s="213"/>
    </row>
    <row r="4512" spans="2:10">
      <c r="B4512" s="239"/>
      <c r="C4512" s="213"/>
      <c r="E4512" s="213"/>
      <c r="F4512" s="213"/>
      <c r="G4512" s="213"/>
      <c r="H4512" s="213"/>
      <c r="I4512" s="213"/>
      <c r="J4512" s="213"/>
    </row>
    <row r="4513" spans="2:10">
      <c r="B4513" s="239"/>
      <c r="C4513" s="213"/>
      <c r="E4513" s="213"/>
      <c r="F4513" s="213"/>
      <c r="G4513" s="213"/>
      <c r="H4513" s="213"/>
      <c r="I4513" s="213"/>
      <c r="J4513" s="213"/>
    </row>
    <row r="4514" spans="2:10">
      <c r="B4514" s="239"/>
      <c r="C4514" s="213"/>
      <c r="E4514" s="213"/>
      <c r="F4514" s="213"/>
      <c r="G4514" s="213"/>
      <c r="H4514" s="213"/>
      <c r="I4514" s="213"/>
      <c r="J4514" s="213"/>
    </row>
    <row r="4515" spans="2:10">
      <c r="B4515" s="239"/>
      <c r="C4515" s="213"/>
      <c r="E4515" s="213"/>
      <c r="F4515" s="213"/>
      <c r="G4515" s="213"/>
      <c r="H4515" s="213"/>
      <c r="I4515" s="213"/>
      <c r="J4515" s="213"/>
    </row>
    <row r="4516" spans="2:10">
      <c r="B4516" s="239"/>
      <c r="C4516" s="213"/>
      <c r="E4516" s="213"/>
      <c r="F4516" s="213"/>
      <c r="G4516" s="213"/>
      <c r="H4516" s="213"/>
      <c r="I4516" s="213"/>
      <c r="J4516" s="213"/>
    </row>
    <row r="4517" spans="2:10">
      <c r="B4517" s="239"/>
      <c r="C4517" s="213"/>
      <c r="E4517" s="213"/>
      <c r="F4517" s="213"/>
      <c r="G4517" s="213"/>
      <c r="H4517" s="213"/>
      <c r="I4517" s="213"/>
      <c r="J4517" s="213"/>
    </row>
    <row r="4518" spans="2:10">
      <c r="B4518" s="239"/>
      <c r="C4518" s="213"/>
      <c r="E4518" s="213"/>
      <c r="F4518" s="213"/>
      <c r="G4518" s="213"/>
      <c r="H4518" s="213"/>
      <c r="I4518" s="213"/>
      <c r="J4518" s="213"/>
    </row>
    <row r="4519" spans="2:10">
      <c r="B4519" s="239"/>
      <c r="C4519" s="213"/>
      <c r="E4519" s="213"/>
      <c r="F4519" s="213"/>
      <c r="G4519" s="213"/>
      <c r="H4519" s="213"/>
      <c r="I4519" s="213"/>
      <c r="J4519" s="213"/>
    </row>
    <row r="4520" spans="2:10">
      <c r="B4520" s="239"/>
      <c r="C4520" s="213"/>
      <c r="E4520" s="213"/>
      <c r="F4520" s="213"/>
      <c r="G4520" s="213"/>
      <c r="H4520" s="213"/>
      <c r="I4520" s="213"/>
      <c r="J4520" s="213"/>
    </row>
    <row r="4521" spans="2:10">
      <c r="B4521" s="239"/>
      <c r="C4521" s="213"/>
      <c r="E4521" s="213"/>
      <c r="F4521" s="213"/>
      <c r="G4521" s="213"/>
      <c r="H4521" s="213"/>
      <c r="I4521" s="213"/>
      <c r="J4521" s="213"/>
    </row>
    <row r="4522" spans="2:10">
      <c r="B4522" s="239"/>
      <c r="C4522" s="213"/>
      <c r="E4522" s="213"/>
      <c r="F4522" s="213"/>
      <c r="G4522" s="213"/>
      <c r="H4522" s="213"/>
      <c r="I4522" s="213"/>
      <c r="J4522" s="213"/>
    </row>
    <row r="4523" spans="2:10">
      <c r="B4523" s="239"/>
      <c r="C4523" s="213"/>
      <c r="E4523" s="213"/>
      <c r="F4523" s="213"/>
      <c r="G4523" s="213"/>
      <c r="H4523" s="213"/>
      <c r="I4523" s="213"/>
      <c r="J4523" s="213"/>
    </row>
    <row r="4524" spans="2:10">
      <c r="B4524" s="239"/>
      <c r="C4524" s="213"/>
      <c r="E4524" s="213"/>
      <c r="F4524" s="213"/>
      <c r="G4524" s="213"/>
      <c r="H4524" s="213"/>
      <c r="I4524" s="213"/>
      <c r="J4524" s="213"/>
    </row>
    <row r="4525" spans="2:10">
      <c r="B4525" s="239"/>
      <c r="C4525" s="213"/>
      <c r="E4525" s="213"/>
      <c r="F4525" s="213"/>
      <c r="G4525" s="213"/>
      <c r="H4525" s="213"/>
      <c r="I4525" s="213"/>
      <c r="J4525" s="213"/>
    </row>
    <row r="4526" spans="2:10">
      <c r="B4526" s="239"/>
      <c r="C4526" s="213"/>
      <c r="E4526" s="213"/>
      <c r="F4526" s="213"/>
      <c r="G4526" s="213"/>
      <c r="H4526" s="213"/>
      <c r="I4526" s="213"/>
      <c r="J4526" s="213"/>
    </row>
    <row r="4527" spans="2:10">
      <c r="B4527" s="239"/>
      <c r="C4527" s="213"/>
      <c r="E4527" s="213"/>
      <c r="F4527" s="213"/>
      <c r="G4527" s="213"/>
      <c r="H4527" s="213"/>
      <c r="I4527" s="213"/>
      <c r="J4527" s="213"/>
    </row>
    <row r="4528" spans="2:10">
      <c r="B4528" s="239"/>
      <c r="C4528" s="213"/>
      <c r="E4528" s="213"/>
      <c r="F4528" s="213"/>
      <c r="G4528" s="213"/>
      <c r="H4528" s="213"/>
      <c r="I4528" s="213"/>
      <c r="J4528" s="213"/>
    </row>
    <row r="4529" spans="2:10">
      <c r="B4529" s="239"/>
      <c r="C4529" s="213"/>
      <c r="E4529" s="213"/>
      <c r="F4529" s="213"/>
      <c r="G4529" s="213"/>
      <c r="H4529" s="213"/>
      <c r="I4529" s="213"/>
      <c r="J4529" s="213"/>
    </row>
    <row r="4530" spans="2:10">
      <c r="B4530" s="239"/>
      <c r="C4530" s="213"/>
      <c r="E4530" s="213"/>
      <c r="F4530" s="213"/>
      <c r="G4530" s="213"/>
      <c r="H4530" s="213"/>
      <c r="I4530" s="213"/>
      <c r="J4530" s="213"/>
    </row>
    <row r="4531" spans="2:10">
      <c r="B4531" s="239"/>
      <c r="C4531" s="213"/>
      <c r="E4531" s="213"/>
      <c r="F4531" s="213"/>
      <c r="G4531" s="213"/>
      <c r="H4531" s="213"/>
      <c r="I4531" s="213"/>
      <c r="J4531" s="213"/>
    </row>
    <row r="4532" spans="2:10">
      <c r="B4532" s="239"/>
      <c r="C4532" s="213"/>
      <c r="E4532" s="213"/>
      <c r="F4532" s="213"/>
      <c r="G4532" s="213"/>
      <c r="H4532" s="213"/>
      <c r="I4532" s="213"/>
      <c r="J4532" s="213"/>
    </row>
    <row r="4533" spans="2:10">
      <c r="B4533" s="239"/>
      <c r="C4533" s="213"/>
      <c r="E4533" s="213"/>
      <c r="F4533" s="213"/>
      <c r="G4533" s="213"/>
      <c r="H4533" s="213"/>
      <c r="I4533" s="213"/>
      <c r="J4533" s="213"/>
    </row>
    <row r="4534" spans="2:10">
      <c r="B4534" s="239"/>
      <c r="C4534" s="213"/>
      <c r="E4534" s="213"/>
      <c r="F4534" s="213"/>
      <c r="G4534" s="213"/>
      <c r="H4534" s="213"/>
      <c r="I4534" s="213"/>
      <c r="J4534" s="213"/>
    </row>
    <row r="4535" spans="2:10">
      <c r="B4535" s="239"/>
      <c r="C4535" s="213"/>
      <c r="E4535" s="213"/>
      <c r="F4535" s="213"/>
      <c r="G4535" s="213"/>
      <c r="H4535" s="213"/>
      <c r="I4535" s="213"/>
      <c r="J4535" s="213"/>
    </row>
    <row r="4536" spans="2:10">
      <c r="B4536" s="239"/>
      <c r="C4536" s="213"/>
      <c r="E4536" s="213"/>
      <c r="F4536" s="213"/>
      <c r="G4536" s="213"/>
      <c r="H4536" s="213"/>
      <c r="I4536" s="213"/>
      <c r="J4536" s="213"/>
    </row>
    <row r="4537" spans="2:10">
      <c r="B4537" s="239"/>
      <c r="C4537" s="213"/>
      <c r="E4537" s="213"/>
      <c r="F4537" s="213"/>
      <c r="G4537" s="213"/>
      <c r="H4537" s="213"/>
      <c r="I4537" s="213"/>
      <c r="J4537" s="213"/>
    </row>
    <row r="4538" spans="2:10">
      <c r="B4538" s="239"/>
      <c r="C4538" s="213"/>
      <c r="E4538" s="213"/>
      <c r="F4538" s="213"/>
      <c r="G4538" s="213"/>
      <c r="H4538" s="213"/>
      <c r="I4538" s="213"/>
      <c r="J4538" s="213"/>
    </row>
    <row r="4539" spans="2:10">
      <c r="B4539" s="239"/>
      <c r="C4539" s="213"/>
      <c r="E4539" s="213"/>
      <c r="F4539" s="213"/>
      <c r="G4539" s="213"/>
      <c r="H4539" s="213"/>
      <c r="I4539" s="213"/>
      <c r="J4539" s="213"/>
    </row>
    <row r="4540" spans="2:10">
      <c r="B4540" s="239"/>
      <c r="C4540" s="213"/>
      <c r="E4540" s="213"/>
      <c r="F4540" s="213"/>
      <c r="G4540" s="213"/>
      <c r="H4540" s="213"/>
      <c r="I4540" s="213"/>
      <c r="J4540" s="213"/>
    </row>
    <row r="4541" spans="2:10">
      <c r="B4541" s="239"/>
      <c r="C4541" s="213"/>
      <c r="E4541" s="213"/>
      <c r="F4541" s="213"/>
      <c r="G4541" s="213"/>
      <c r="H4541" s="213"/>
      <c r="I4541" s="213"/>
      <c r="J4541" s="213"/>
    </row>
    <row r="4542" spans="2:10">
      <c r="B4542" s="239"/>
      <c r="C4542" s="213"/>
      <c r="E4542" s="213"/>
      <c r="F4542" s="213"/>
      <c r="G4542" s="213"/>
      <c r="H4542" s="213"/>
      <c r="I4542" s="213"/>
      <c r="J4542" s="213"/>
    </row>
    <row r="4543" spans="2:10">
      <c r="B4543" s="239"/>
      <c r="C4543" s="213"/>
      <c r="E4543" s="213"/>
      <c r="F4543" s="213"/>
      <c r="G4543" s="213"/>
      <c r="H4543" s="213"/>
      <c r="I4543" s="213"/>
      <c r="J4543" s="213"/>
    </row>
    <row r="4544" spans="2:10">
      <c r="B4544" s="239"/>
      <c r="C4544" s="213"/>
      <c r="E4544" s="213"/>
      <c r="F4544" s="213"/>
      <c r="G4544" s="213"/>
      <c r="H4544" s="213"/>
      <c r="I4544" s="213"/>
      <c r="J4544" s="213"/>
    </row>
    <row r="4545" spans="2:10">
      <c r="B4545" s="239"/>
      <c r="C4545" s="213"/>
      <c r="E4545" s="213"/>
      <c r="F4545" s="213"/>
      <c r="G4545" s="213"/>
      <c r="H4545" s="213"/>
      <c r="I4545" s="213"/>
      <c r="J4545" s="213"/>
    </row>
    <row r="4546" spans="2:10">
      <c r="B4546" s="239"/>
      <c r="C4546" s="213"/>
      <c r="E4546" s="213"/>
      <c r="F4546" s="213"/>
      <c r="G4546" s="213"/>
      <c r="H4546" s="213"/>
      <c r="I4546" s="213"/>
      <c r="J4546" s="213"/>
    </row>
    <row r="4547" spans="2:10">
      <c r="B4547" s="239"/>
      <c r="C4547" s="213"/>
      <c r="E4547" s="213"/>
      <c r="F4547" s="213"/>
      <c r="G4547" s="213"/>
      <c r="H4547" s="213"/>
      <c r="I4547" s="213"/>
      <c r="J4547" s="213"/>
    </row>
    <row r="4548" spans="2:10">
      <c r="B4548" s="239"/>
      <c r="C4548" s="213"/>
      <c r="E4548" s="213"/>
      <c r="F4548" s="213"/>
      <c r="G4548" s="213"/>
      <c r="H4548" s="213"/>
      <c r="I4548" s="213"/>
      <c r="J4548" s="213"/>
    </row>
    <row r="4549" spans="2:10">
      <c r="B4549" s="239"/>
      <c r="C4549" s="213"/>
      <c r="E4549" s="213"/>
      <c r="F4549" s="213"/>
      <c r="G4549" s="213"/>
      <c r="H4549" s="213"/>
      <c r="I4549" s="213"/>
      <c r="J4549" s="213"/>
    </row>
    <row r="4550" spans="2:10">
      <c r="B4550" s="239"/>
      <c r="C4550" s="213"/>
      <c r="E4550" s="213"/>
      <c r="F4550" s="213"/>
      <c r="G4550" s="213"/>
      <c r="H4550" s="213"/>
      <c r="I4550" s="213"/>
      <c r="J4550" s="213"/>
    </row>
    <row r="4551" spans="2:10">
      <c r="B4551" s="239"/>
      <c r="C4551" s="213"/>
      <c r="E4551" s="213"/>
      <c r="F4551" s="213"/>
      <c r="G4551" s="213"/>
      <c r="H4551" s="213"/>
      <c r="I4551" s="213"/>
      <c r="J4551" s="213"/>
    </row>
    <row r="4552" spans="2:10">
      <c r="B4552" s="239"/>
      <c r="C4552" s="213"/>
      <c r="E4552" s="213"/>
      <c r="F4552" s="213"/>
      <c r="G4552" s="213"/>
      <c r="H4552" s="213"/>
      <c r="I4552" s="213"/>
      <c r="J4552" s="213"/>
    </row>
    <row r="4553" spans="2:10">
      <c r="B4553" s="239"/>
      <c r="C4553" s="213"/>
      <c r="E4553" s="213"/>
      <c r="F4553" s="213"/>
      <c r="G4553" s="213"/>
      <c r="H4553" s="213"/>
      <c r="I4553" s="213"/>
      <c r="J4553" s="213"/>
    </row>
    <row r="4554" spans="2:10">
      <c r="B4554" s="239"/>
      <c r="C4554" s="213"/>
      <c r="E4554" s="213"/>
      <c r="F4554" s="213"/>
      <c r="G4554" s="213"/>
      <c r="H4554" s="213"/>
      <c r="I4554" s="213"/>
      <c r="J4554" s="213"/>
    </row>
    <row r="4555" spans="2:10">
      <c r="B4555" s="239"/>
      <c r="C4555" s="213"/>
      <c r="E4555" s="213"/>
      <c r="F4555" s="213"/>
      <c r="G4555" s="213"/>
      <c r="H4555" s="213"/>
      <c r="I4555" s="213"/>
      <c r="J4555" s="213"/>
    </row>
    <row r="4556" spans="2:10">
      <c r="B4556" s="239"/>
      <c r="C4556" s="213"/>
      <c r="E4556" s="213"/>
      <c r="F4556" s="213"/>
      <c r="G4556" s="213"/>
      <c r="H4556" s="213"/>
      <c r="I4556" s="213"/>
      <c r="J4556" s="213"/>
    </row>
    <row r="4557" spans="2:10">
      <c r="B4557" s="239"/>
      <c r="C4557" s="213"/>
      <c r="E4557" s="213"/>
      <c r="F4557" s="213"/>
      <c r="G4557" s="213"/>
      <c r="H4557" s="213"/>
      <c r="I4557" s="213"/>
      <c r="J4557" s="213"/>
    </row>
    <row r="4558" spans="2:10">
      <c r="B4558" s="239"/>
      <c r="C4558" s="213"/>
      <c r="E4558" s="213"/>
      <c r="F4558" s="213"/>
      <c r="G4558" s="213"/>
      <c r="H4558" s="213"/>
      <c r="I4558" s="213"/>
      <c r="J4558" s="213"/>
    </row>
    <row r="4559" spans="2:10">
      <c r="B4559" s="239"/>
      <c r="C4559" s="213"/>
      <c r="E4559" s="213"/>
      <c r="F4559" s="213"/>
      <c r="G4559" s="213"/>
      <c r="H4559" s="213"/>
      <c r="I4559" s="213"/>
      <c r="J4559" s="213"/>
    </row>
    <row r="4560" spans="2:10">
      <c r="B4560" s="239"/>
      <c r="C4560" s="213"/>
      <c r="E4560" s="213"/>
      <c r="F4560" s="213"/>
      <c r="G4560" s="213"/>
      <c r="H4560" s="213"/>
      <c r="I4560" s="213"/>
      <c r="J4560" s="213"/>
    </row>
    <row r="4561" spans="2:10">
      <c r="B4561" s="239"/>
      <c r="C4561" s="213"/>
      <c r="E4561" s="213"/>
      <c r="F4561" s="213"/>
      <c r="G4561" s="213"/>
      <c r="H4561" s="213"/>
      <c r="I4561" s="213"/>
      <c r="J4561" s="213"/>
    </row>
    <row r="4562" spans="2:10">
      <c r="B4562" s="239"/>
      <c r="C4562" s="213"/>
      <c r="E4562" s="213"/>
      <c r="F4562" s="213"/>
      <c r="G4562" s="213"/>
      <c r="H4562" s="213"/>
      <c r="I4562" s="213"/>
      <c r="J4562" s="213"/>
    </row>
    <row r="4563" spans="2:10">
      <c r="B4563" s="239"/>
      <c r="C4563" s="213"/>
      <c r="E4563" s="213"/>
      <c r="F4563" s="213"/>
      <c r="G4563" s="213"/>
      <c r="H4563" s="213"/>
      <c r="I4563" s="213"/>
      <c r="J4563" s="213"/>
    </row>
    <row r="4564" spans="2:10">
      <c r="B4564" s="239"/>
      <c r="C4564" s="213"/>
      <c r="E4564" s="213"/>
      <c r="F4564" s="213"/>
      <c r="G4564" s="213"/>
      <c r="H4564" s="213"/>
      <c r="I4564" s="213"/>
      <c r="J4564" s="213"/>
    </row>
    <row r="4565" spans="2:10">
      <c r="B4565" s="239"/>
      <c r="C4565" s="213"/>
      <c r="E4565" s="213"/>
      <c r="F4565" s="213"/>
      <c r="G4565" s="213"/>
      <c r="H4565" s="213"/>
      <c r="I4565" s="213"/>
      <c r="J4565" s="213"/>
    </row>
    <row r="4566" spans="2:10">
      <c r="B4566" s="239"/>
      <c r="C4566" s="213"/>
      <c r="E4566" s="213"/>
      <c r="F4566" s="213"/>
      <c r="G4566" s="213"/>
      <c r="H4566" s="213"/>
      <c r="I4566" s="213"/>
      <c r="J4566" s="213"/>
    </row>
    <row r="4567" spans="2:10">
      <c r="B4567" s="239"/>
      <c r="C4567" s="213"/>
      <c r="E4567" s="213"/>
      <c r="F4567" s="213"/>
      <c r="G4567" s="213"/>
      <c r="H4567" s="213"/>
      <c r="I4567" s="213"/>
      <c r="J4567" s="213"/>
    </row>
    <row r="4568" spans="2:10">
      <c r="B4568" s="239"/>
      <c r="C4568" s="213"/>
      <c r="E4568" s="213"/>
      <c r="F4568" s="213"/>
      <c r="G4568" s="213"/>
      <c r="H4568" s="213"/>
      <c r="I4568" s="213"/>
      <c r="J4568" s="213"/>
    </row>
    <row r="4569" spans="2:10">
      <c r="B4569" s="239"/>
      <c r="C4569" s="213"/>
      <c r="E4569" s="213"/>
      <c r="F4569" s="213"/>
      <c r="G4569" s="213"/>
      <c r="H4569" s="213"/>
      <c r="I4569" s="213"/>
      <c r="J4569" s="213"/>
    </row>
    <row r="4570" spans="2:10">
      <c r="B4570" s="239"/>
      <c r="C4570" s="213"/>
      <c r="E4570" s="213"/>
      <c r="F4570" s="213"/>
      <c r="G4570" s="213"/>
      <c r="H4570" s="213"/>
      <c r="I4570" s="213"/>
      <c r="J4570" s="213"/>
    </row>
    <row r="4571" spans="2:10">
      <c r="B4571" s="239"/>
      <c r="C4571" s="213"/>
      <c r="E4571" s="213"/>
      <c r="F4571" s="213"/>
      <c r="G4571" s="213"/>
      <c r="H4571" s="213"/>
      <c r="I4571" s="213"/>
      <c r="J4571" s="213"/>
    </row>
    <row r="4572" spans="2:10">
      <c r="B4572" s="239"/>
      <c r="C4572" s="213"/>
      <c r="E4572" s="213"/>
      <c r="F4572" s="213"/>
      <c r="G4572" s="213"/>
      <c r="H4572" s="213"/>
      <c r="I4572" s="213"/>
      <c r="J4572" s="213"/>
    </row>
    <row r="4573" spans="2:10">
      <c r="B4573" s="239"/>
      <c r="C4573" s="213"/>
      <c r="E4573" s="213"/>
      <c r="F4573" s="213"/>
      <c r="G4573" s="213"/>
      <c r="H4573" s="213"/>
      <c r="I4573" s="213"/>
      <c r="J4573" s="213"/>
    </row>
    <row r="4574" spans="2:10">
      <c r="B4574" s="239"/>
      <c r="C4574" s="213"/>
      <c r="E4574" s="213"/>
      <c r="F4574" s="213"/>
      <c r="G4574" s="213"/>
      <c r="H4574" s="213"/>
      <c r="I4574" s="213"/>
      <c r="J4574" s="213"/>
    </row>
    <row r="4575" spans="2:10">
      <c r="B4575" s="239"/>
      <c r="C4575" s="213"/>
      <c r="E4575" s="213"/>
      <c r="F4575" s="213"/>
      <c r="G4575" s="213"/>
      <c r="H4575" s="213"/>
      <c r="I4575" s="213"/>
      <c r="J4575" s="213"/>
    </row>
    <row r="4576" spans="2:10">
      <c r="B4576" s="239"/>
      <c r="C4576" s="213"/>
      <c r="E4576" s="213"/>
      <c r="F4576" s="213"/>
      <c r="G4576" s="213"/>
      <c r="H4576" s="213"/>
      <c r="I4576" s="213"/>
      <c r="J4576" s="213"/>
    </row>
    <row r="4577" spans="2:10">
      <c r="B4577" s="239"/>
      <c r="C4577" s="213"/>
      <c r="E4577" s="213"/>
      <c r="F4577" s="213"/>
      <c r="G4577" s="213"/>
      <c r="H4577" s="213"/>
      <c r="I4577" s="213"/>
      <c r="J4577" s="213"/>
    </row>
    <row r="4578" spans="2:10">
      <c r="B4578" s="239"/>
      <c r="C4578" s="213"/>
      <c r="E4578" s="213"/>
      <c r="F4578" s="213"/>
      <c r="G4578" s="213"/>
      <c r="H4578" s="213"/>
      <c r="I4578" s="213"/>
      <c r="J4578" s="213"/>
    </row>
    <row r="4579" spans="2:10">
      <c r="B4579" s="239"/>
      <c r="C4579" s="213"/>
      <c r="E4579" s="213"/>
      <c r="F4579" s="213"/>
      <c r="G4579" s="213"/>
      <c r="H4579" s="213"/>
      <c r="I4579" s="213"/>
      <c r="J4579" s="213"/>
    </row>
    <row r="4580" spans="2:10">
      <c r="B4580" s="239"/>
      <c r="C4580" s="213"/>
      <c r="E4580" s="213"/>
      <c r="F4580" s="213"/>
      <c r="G4580" s="213"/>
      <c r="H4580" s="213"/>
      <c r="I4580" s="213"/>
      <c r="J4580" s="213"/>
    </row>
    <row r="4581" spans="2:10">
      <c r="B4581" s="239"/>
      <c r="C4581" s="213"/>
      <c r="E4581" s="213"/>
      <c r="F4581" s="213"/>
      <c r="G4581" s="213"/>
      <c r="H4581" s="213"/>
      <c r="I4581" s="213"/>
      <c r="J4581" s="213"/>
    </row>
    <row r="4582" spans="2:10">
      <c r="B4582" s="239"/>
      <c r="C4582" s="213"/>
      <c r="E4582" s="213"/>
      <c r="F4582" s="213"/>
      <c r="G4582" s="213"/>
      <c r="H4582" s="213"/>
      <c r="I4582" s="213"/>
      <c r="J4582" s="213"/>
    </row>
    <row r="4583" spans="2:10">
      <c r="B4583" s="239"/>
      <c r="C4583" s="213"/>
      <c r="E4583" s="213"/>
      <c r="F4583" s="213"/>
      <c r="G4583" s="213"/>
      <c r="H4583" s="213"/>
      <c r="I4583" s="213"/>
      <c r="J4583" s="213"/>
    </row>
    <row r="4584" spans="2:10">
      <c r="B4584" s="239"/>
      <c r="C4584" s="213"/>
      <c r="E4584" s="213"/>
      <c r="F4584" s="213"/>
      <c r="G4584" s="213"/>
      <c r="H4584" s="213"/>
      <c r="I4584" s="213"/>
      <c r="J4584" s="213"/>
    </row>
    <row r="4585" spans="2:10">
      <c r="B4585" s="239"/>
      <c r="C4585" s="213"/>
      <c r="E4585" s="213"/>
      <c r="F4585" s="213"/>
      <c r="G4585" s="213"/>
      <c r="H4585" s="213"/>
      <c r="I4585" s="213"/>
      <c r="J4585" s="213"/>
    </row>
    <row r="4586" spans="2:10">
      <c r="B4586" s="239"/>
      <c r="C4586" s="213"/>
      <c r="E4586" s="213"/>
      <c r="F4586" s="213"/>
      <c r="G4586" s="213"/>
      <c r="H4586" s="213"/>
      <c r="I4586" s="213"/>
      <c r="J4586" s="213"/>
    </row>
    <row r="4587" spans="2:10">
      <c r="B4587" s="239"/>
      <c r="C4587" s="213"/>
      <c r="E4587" s="213"/>
      <c r="F4587" s="213"/>
      <c r="G4587" s="213"/>
      <c r="H4587" s="213"/>
      <c r="I4587" s="213"/>
      <c r="J4587" s="213"/>
    </row>
    <row r="4588" spans="2:10">
      <c r="B4588" s="239"/>
      <c r="C4588" s="213"/>
      <c r="E4588" s="213"/>
      <c r="F4588" s="213"/>
      <c r="G4588" s="213"/>
      <c r="H4588" s="213"/>
      <c r="I4588" s="213"/>
      <c r="J4588" s="213"/>
    </row>
    <row r="4589" spans="2:10">
      <c r="B4589" s="239"/>
      <c r="C4589" s="213"/>
      <c r="E4589" s="213"/>
      <c r="F4589" s="213"/>
      <c r="G4589" s="213"/>
      <c r="H4589" s="213"/>
      <c r="I4589" s="213"/>
      <c r="J4589" s="213"/>
    </row>
    <row r="4590" spans="2:10">
      <c r="B4590" s="239"/>
      <c r="C4590" s="213"/>
      <c r="E4590" s="213"/>
      <c r="F4590" s="213"/>
      <c r="G4590" s="213"/>
      <c r="H4590" s="213"/>
      <c r="I4590" s="213"/>
      <c r="J4590" s="213"/>
    </row>
    <row r="4591" spans="2:10">
      <c r="B4591" s="239"/>
      <c r="C4591" s="213"/>
      <c r="E4591" s="213"/>
      <c r="F4591" s="213"/>
      <c r="G4591" s="213"/>
      <c r="H4591" s="213"/>
      <c r="I4591" s="213"/>
      <c r="J4591" s="213"/>
    </row>
    <row r="4592" spans="2:10">
      <c r="B4592" s="239"/>
      <c r="C4592" s="213"/>
      <c r="E4592" s="213"/>
      <c r="F4592" s="213"/>
      <c r="G4592" s="213"/>
      <c r="H4592" s="213"/>
      <c r="I4592" s="213"/>
      <c r="J4592" s="213"/>
    </row>
    <row r="4593" spans="2:10">
      <c r="B4593" s="239"/>
      <c r="C4593" s="213"/>
      <c r="E4593" s="213"/>
      <c r="F4593" s="213"/>
      <c r="G4593" s="213"/>
      <c r="H4593" s="213"/>
      <c r="I4593" s="213"/>
      <c r="J4593" s="213"/>
    </row>
    <row r="4594" spans="2:10">
      <c r="B4594" s="239"/>
      <c r="C4594" s="213"/>
      <c r="E4594" s="213"/>
      <c r="F4594" s="213"/>
      <c r="G4594" s="213"/>
      <c r="H4594" s="213"/>
      <c r="I4594" s="213"/>
      <c r="J4594" s="213"/>
    </row>
    <row r="4595" spans="2:10">
      <c r="B4595" s="239"/>
      <c r="C4595" s="213"/>
      <c r="E4595" s="213"/>
      <c r="F4595" s="213"/>
      <c r="G4595" s="213"/>
      <c r="H4595" s="213"/>
      <c r="I4595" s="213"/>
      <c r="J4595" s="213"/>
    </row>
    <row r="4596" spans="2:10">
      <c r="B4596" s="239"/>
      <c r="C4596" s="213"/>
      <c r="E4596" s="213"/>
      <c r="F4596" s="213"/>
      <c r="G4596" s="213"/>
      <c r="H4596" s="213"/>
      <c r="I4596" s="213"/>
      <c r="J4596" s="213"/>
    </row>
    <row r="4597" spans="2:10">
      <c r="B4597" s="239"/>
      <c r="C4597" s="213"/>
      <c r="E4597" s="213"/>
      <c r="F4597" s="213"/>
      <c r="G4597" s="213"/>
      <c r="H4597" s="213"/>
      <c r="I4597" s="213"/>
      <c r="J4597" s="213"/>
    </row>
    <row r="4598" spans="2:10">
      <c r="B4598" s="239"/>
      <c r="C4598" s="213"/>
      <c r="E4598" s="213"/>
      <c r="F4598" s="213"/>
      <c r="G4598" s="213"/>
      <c r="H4598" s="213"/>
      <c r="I4598" s="213"/>
      <c r="J4598" s="213"/>
    </row>
    <row r="4599" spans="2:10">
      <c r="B4599" s="239"/>
      <c r="C4599" s="213"/>
      <c r="E4599" s="213"/>
      <c r="F4599" s="213"/>
      <c r="G4599" s="213"/>
      <c r="H4599" s="213"/>
      <c r="I4599" s="213"/>
      <c r="J4599" s="213"/>
    </row>
    <row r="4600" spans="2:10">
      <c r="B4600" s="239"/>
      <c r="C4600" s="213"/>
      <c r="E4600" s="213"/>
      <c r="F4600" s="213"/>
      <c r="G4600" s="213"/>
      <c r="H4600" s="213"/>
      <c r="I4600" s="213"/>
      <c r="J4600" s="213"/>
    </row>
    <row r="4601" spans="2:10">
      <c r="B4601" s="239"/>
      <c r="C4601" s="213"/>
      <c r="E4601" s="213"/>
      <c r="F4601" s="213"/>
      <c r="G4601" s="213"/>
      <c r="H4601" s="213"/>
      <c r="I4601" s="213"/>
      <c r="J4601" s="213"/>
    </row>
    <row r="4602" spans="2:10">
      <c r="B4602" s="239"/>
      <c r="C4602" s="213"/>
      <c r="E4602" s="213"/>
      <c r="F4602" s="213"/>
      <c r="G4602" s="213"/>
      <c r="H4602" s="213"/>
      <c r="I4602" s="213"/>
      <c r="J4602" s="213"/>
    </row>
    <row r="4603" spans="2:10">
      <c r="B4603" s="239"/>
      <c r="C4603" s="213"/>
      <c r="E4603" s="213"/>
      <c r="F4603" s="213"/>
      <c r="G4603" s="213"/>
      <c r="H4603" s="213"/>
      <c r="I4603" s="213"/>
      <c r="J4603" s="213"/>
    </row>
    <row r="4604" spans="2:10">
      <c r="B4604" s="239"/>
      <c r="C4604" s="213"/>
      <c r="E4604" s="213"/>
      <c r="F4604" s="213"/>
      <c r="G4604" s="213"/>
      <c r="H4604" s="213"/>
      <c r="I4604" s="213"/>
      <c r="J4604" s="213"/>
    </row>
    <row r="4605" spans="2:10">
      <c r="B4605" s="239"/>
      <c r="C4605" s="213"/>
      <c r="E4605" s="213"/>
      <c r="F4605" s="213"/>
      <c r="G4605" s="213"/>
      <c r="H4605" s="213"/>
      <c r="I4605" s="213"/>
      <c r="J4605" s="213"/>
    </row>
    <row r="4606" spans="2:10">
      <c r="B4606" s="239"/>
      <c r="C4606" s="213"/>
      <c r="E4606" s="213"/>
      <c r="F4606" s="213"/>
      <c r="G4606" s="213"/>
      <c r="H4606" s="213"/>
      <c r="I4606" s="213"/>
      <c r="J4606" s="213"/>
    </row>
    <row r="4607" spans="2:10">
      <c r="B4607" s="239"/>
      <c r="C4607" s="213"/>
      <c r="E4607" s="213"/>
      <c r="F4607" s="213"/>
      <c r="G4607" s="213"/>
      <c r="H4607" s="213"/>
      <c r="I4607" s="213"/>
      <c r="J4607" s="213"/>
    </row>
    <row r="4608" spans="2:10">
      <c r="B4608" s="239"/>
      <c r="C4608" s="213"/>
      <c r="E4608" s="213"/>
      <c r="F4608" s="213"/>
      <c r="G4608" s="213"/>
      <c r="H4608" s="213"/>
      <c r="I4608" s="213"/>
      <c r="J4608" s="213"/>
    </row>
    <row r="4609" spans="2:10">
      <c r="B4609" s="239"/>
      <c r="C4609" s="213"/>
      <c r="E4609" s="213"/>
      <c r="F4609" s="213"/>
      <c r="G4609" s="213"/>
      <c r="H4609" s="213"/>
      <c r="I4609" s="213"/>
      <c r="J4609" s="213"/>
    </row>
    <row r="4610" spans="2:10">
      <c r="B4610" s="239"/>
      <c r="C4610" s="213"/>
      <c r="E4610" s="213"/>
      <c r="F4610" s="213"/>
      <c r="G4610" s="213"/>
      <c r="H4610" s="213"/>
      <c r="I4610" s="213"/>
      <c r="J4610" s="213"/>
    </row>
    <row r="4611" spans="2:10">
      <c r="B4611" s="239"/>
      <c r="C4611" s="213"/>
      <c r="E4611" s="213"/>
      <c r="F4611" s="213"/>
      <c r="G4611" s="213"/>
      <c r="H4611" s="213"/>
      <c r="I4611" s="213"/>
      <c r="J4611" s="213"/>
    </row>
    <row r="4612" spans="2:10">
      <c r="B4612" s="239"/>
      <c r="C4612" s="213"/>
      <c r="E4612" s="213"/>
      <c r="F4612" s="213"/>
      <c r="G4612" s="213"/>
      <c r="H4612" s="213"/>
      <c r="I4612" s="213"/>
      <c r="J4612" s="213"/>
    </row>
    <row r="4613" spans="2:10">
      <c r="B4613" s="239"/>
      <c r="C4613" s="213"/>
      <c r="E4613" s="213"/>
      <c r="F4613" s="213"/>
      <c r="G4613" s="213"/>
      <c r="H4613" s="213"/>
      <c r="I4613" s="213"/>
      <c r="J4613" s="213"/>
    </row>
    <row r="4614" spans="2:10">
      <c r="B4614" s="239"/>
      <c r="C4614" s="213"/>
      <c r="E4614" s="213"/>
      <c r="F4614" s="213"/>
      <c r="G4614" s="213"/>
      <c r="H4614" s="213"/>
      <c r="I4614" s="213"/>
      <c r="J4614" s="213"/>
    </row>
    <row r="4615" spans="2:10">
      <c r="B4615" s="239"/>
      <c r="C4615" s="213"/>
      <c r="E4615" s="213"/>
      <c r="F4615" s="213"/>
      <c r="G4615" s="213"/>
      <c r="H4615" s="213"/>
      <c r="I4615" s="213"/>
      <c r="J4615" s="213"/>
    </row>
    <row r="4616" spans="2:10">
      <c r="B4616" s="239"/>
      <c r="C4616" s="213"/>
      <c r="E4616" s="213"/>
      <c r="F4616" s="213"/>
      <c r="G4616" s="213"/>
      <c r="H4616" s="213"/>
      <c r="I4616" s="213"/>
      <c r="J4616" s="213"/>
    </row>
    <row r="4617" spans="2:10">
      <c r="B4617" s="239"/>
      <c r="C4617" s="213"/>
      <c r="E4617" s="213"/>
      <c r="F4617" s="213"/>
      <c r="G4617" s="213"/>
      <c r="H4617" s="213"/>
      <c r="I4617" s="213"/>
      <c r="J4617" s="213"/>
    </row>
    <row r="4618" spans="2:10">
      <c r="B4618" s="239"/>
      <c r="C4618" s="213"/>
      <c r="E4618" s="213"/>
      <c r="F4618" s="213"/>
      <c r="G4618" s="213"/>
      <c r="H4618" s="213"/>
      <c r="I4618" s="213"/>
      <c r="J4618" s="213"/>
    </row>
    <row r="4619" spans="2:10">
      <c r="B4619" s="239"/>
      <c r="C4619" s="213"/>
      <c r="E4619" s="213"/>
      <c r="F4619" s="213"/>
      <c r="G4619" s="213"/>
      <c r="H4619" s="213"/>
      <c r="I4619" s="213"/>
      <c r="J4619" s="213"/>
    </row>
    <row r="4620" spans="2:10">
      <c r="B4620" s="239"/>
      <c r="C4620" s="213"/>
      <c r="E4620" s="213"/>
      <c r="F4620" s="213"/>
      <c r="G4620" s="213"/>
      <c r="H4620" s="213"/>
      <c r="I4620" s="213"/>
      <c r="J4620" s="213"/>
    </row>
    <row r="4621" spans="2:10">
      <c r="B4621" s="239"/>
      <c r="C4621" s="213"/>
      <c r="E4621" s="213"/>
      <c r="F4621" s="213"/>
      <c r="G4621" s="213"/>
      <c r="H4621" s="213"/>
      <c r="I4621" s="213"/>
      <c r="J4621" s="213"/>
    </row>
    <row r="4622" spans="2:10">
      <c r="B4622" s="239"/>
      <c r="C4622" s="213"/>
      <c r="E4622" s="213"/>
      <c r="F4622" s="213"/>
      <c r="G4622" s="213"/>
      <c r="H4622" s="213"/>
      <c r="I4622" s="213"/>
      <c r="J4622" s="213"/>
    </row>
    <row r="4623" spans="2:10">
      <c r="B4623" s="239"/>
      <c r="C4623" s="213"/>
      <c r="E4623" s="213"/>
      <c r="F4623" s="213"/>
      <c r="G4623" s="213"/>
      <c r="H4623" s="213"/>
      <c r="I4623" s="213"/>
      <c r="J4623" s="213"/>
    </row>
    <row r="4624" spans="2:10">
      <c r="B4624" s="239"/>
      <c r="C4624" s="213"/>
      <c r="E4624" s="213"/>
      <c r="F4624" s="213"/>
      <c r="G4624" s="213"/>
      <c r="H4624" s="213"/>
      <c r="I4624" s="213"/>
      <c r="J4624" s="213"/>
    </row>
    <row r="4625" spans="2:10">
      <c r="B4625" s="239"/>
      <c r="C4625" s="213"/>
      <c r="E4625" s="213"/>
      <c r="F4625" s="213"/>
      <c r="G4625" s="213"/>
      <c r="H4625" s="213"/>
      <c r="I4625" s="213"/>
      <c r="J4625" s="213"/>
    </row>
    <row r="4626" spans="2:10">
      <c r="B4626" s="239"/>
      <c r="C4626" s="213"/>
      <c r="E4626" s="213"/>
      <c r="F4626" s="213"/>
      <c r="G4626" s="213"/>
      <c r="H4626" s="213"/>
      <c r="I4626" s="213"/>
      <c r="J4626" s="213"/>
    </row>
    <row r="4627" spans="2:10">
      <c r="B4627" s="239"/>
      <c r="C4627" s="213"/>
      <c r="E4627" s="213"/>
      <c r="F4627" s="213"/>
      <c r="G4627" s="213"/>
      <c r="H4627" s="213"/>
      <c r="I4627" s="213"/>
      <c r="J4627" s="213"/>
    </row>
    <row r="4628" spans="2:10">
      <c r="B4628" s="239"/>
      <c r="C4628" s="213"/>
      <c r="E4628" s="213"/>
      <c r="F4628" s="213"/>
      <c r="G4628" s="213"/>
      <c r="H4628" s="213"/>
      <c r="I4628" s="213"/>
      <c r="J4628" s="213"/>
    </row>
    <row r="4629" spans="2:10">
      <c r="B4629" s="239"/>
      <c r="C4629" s="213"/>
      <c r="E4629" s="213"/>
      <c r="F4629" s="213"/>
      <c r="G4629" s="213"/>
      <c r="H4629" s="213"/>
      <c r="I4629" s="213"/>
      <c r="J4629" s="213"/>
    </row>
    <row r="4630" spans="2:10">
      <c r="B4630" s="239"/>
      <c r="C4630" s="213"/>
      <c r="E4630" s="213"/>
      <c r="F4630" s="213"/>
      <c r="G4630" s="213"/>
      <c r="H4630" s="213"/>
      <c r="I4630" s="213"/>
      <c r="J4630" s="213"/>
    </row>
    <row r="4631" spans="2:10">
      <c r="B4631" s="239"/>
      <c r="C4631" s="213"/>
      <c r="E4631" s="213"/>
      <c r="F4631" s="213"/>
      <c r="G4631" s="213"/>
      <c r="H4631" s="213"/>
      <c r="I4631" s="213"/>
      <c r="J4631" s="213"/>
    </row>
    <row r="4632" spans="2:10">
      <c r="B4632" s="239"/>
      <c r="C4632" s="213"/>
      <c r="E4632" s="213"/>
      <c r="F4632" s="213"/>
      <c r="G4632" s="213"/>
      <c r="H4632" s="213"/>
      <c r="I4632" s="213"/>
      <c r="J4632" s="213"/>
    </row>
    <row r="4633" spans="2:10">
      <c r="B4633" s="239"/>
      <c r="C4633" s="213"/>
      <c r="E4633" s="213"/>
      <c r="F4633" s="213"/>
      <c r="G4633" s="213"/>
      <c r="H4633" s="213"/>
      <c r="I4633" s="213"/>
      <c r="J4633" s="213"/>
    </row>
    <row r="4634" spans="2:10">
      <c r="B4634" s="239"/>
      <c r="C4634" s="213"/>
      <c r="E4634" s="213"/>
      <c r="F4634" s="213"/>
      <c r="G4634" s="213"/>
      <c r="H4634" s="213"/>
      <c r="I4634" s="213"/>
      <c r="J4634" s="213"/>
    </row>
    <row r="4635" spans="2:10">
      <c r="B4635" s="239"/>
      <c r="C4635" s="213"/>
      <c r="E4635" s="213"/>
      <c r="F4635" s="213"/>
      <c r="G4635" s="213"/>
      <c r="H4635" s="213"/>
      <c r="I4635" s="213"/>
      <c r="J4635" s="213"/>
    </row>
    <row r="4636" spans="2:10">
      <c r="B4636" s="239"/>
      <c r="C4636" s="213"/>
      <c r="E4636" s="213"/>
      <c r="F4636" s="213"/>
      <c r="G4636" s="213"/>
      <c r="H4636" s="213"/>
      <c r="I4636" s="213"/>
      <c r="J4636" s="213"/>
    </row>
    <row r="4637" spans="2:10">
      <c r="B4637" s="239"/>
      <c r="C4637" s="213"/>
      <c r="E4637" s="213"/>
      <c r="F4637" s="213"/>
      <c r="G4637" s="213"/>
      <c r="H4637" s="213"/>
      <c r="I4637" s="213"/>
      <c r="J4637" s="213"/>
    </row>
    <row r="4638" spans="2:10">
      <c r="B4638" s="239"/>
      <c r="C4638" s="213"/>
      <c r="E4638" s="213"/>
      <c r="F4638" s="213"/>
      <c r="G4638" s="213"/>
      <c r="H4638" s="213"/>
      <c r="I4638" s="213"/>
      <c r="J4638" s="213"/>
    </row>
    <row r="4639" spans="2:10">
      <c r="B4639" s="239"/>
      <c r="C4639" s="213"/>
      <c r="E4639" s="213"/>
      <c r="F4639" s="213"/>
      <c r="G4639" s="213"/>
      <c r="H4639" s="213"/>
      <c r="I4639" s="213"/>
      <c r="J4639" s="213"/>
    </row>
    <row r="4640" spans="2:10">
      <c r="B4640" s="239"/>
      <c r="C4640" s="213"/>
      <c r="E4640" s="213"/>
      <c r="F4640" s="213"/>
      <c r="G4640" s="213"/>
      <c r="H4640" s="213"/>
      <c r="I4640" s="213"/>
      <c r="J4640" s="213"/>
    </row>
    <row r="4641" spans="2:10">
      <c r="B4641" s="239"/>
      <c r="C4641" s="213"/>
      <c r="E4641" s="213"/>
      <c r="F4641" s="213"/>
      <c r="G4641" s="213"/>
      <c r="H4641" s="213"/>
      <c r="I4641" s="213"/>
      <c r="J4641" s="213"/>
    </row>
    <row r="4642" spans="2:10">
      <c r="B4642" s="239"/>
      <c r="C4642" s="213"/>
      <c r="E4642" s="213"/>
      <c r="F4642" s="213"/>
      <c r="G4642" s="213"/>
      <c r="H4642" s="213"/>
      <c r="I4642" s="213"/>
      <c r="J4642" s="213"/>
    </row>
    <row r="4643" spans="2:10">
      <c r="B4643" s="239"/>
      <c r="C4643" s="213"/>
      <c r="E4643" s="213"/>
      <c r="F4643" s="213"/>
      <c r="G4643" s="213"/>
      <c r="H4643" s="213"/>
      <c r="I4643" s="213"/>
      <c r="J4643" s="213"/>
    </row>
    <row r="4644" spans="2:10">
      <c r="B4644" s="239"/>
      <c r="C4644" s="213"/>
      <c r="E4644" s="213"/>
      <c r="F4644" s="213"/>
      <c r="G4644" s="213"/>
      <c r="H4644" s="213"/>
      <c r="I4644" s="213"/>
      <c r="J4644" s="213"/>
    </row>
    <row r="4645" spans="2:10">
      <c r="B4645" s="239"/>
      <c r="C4645" s="213"/>
      <c r="E4645" s="213"/>
      <c r="F4645" s="213"/>
      <c r="G4645" s="213"/>
      <c r="H4645" s="213"/>
      <c r="I4645" s="213"/>
      <c r="J4645" s="213"/>
    </row>
    <row r="4646" spans="2:10">
      <c r="B4646" s="239"/>
      <c r="C4646" s="213"/>
      <c r="E4646" s="213"/>
      <c r="F4646" s="213"/>
      <c r="G4646" s="213"/>
      <c r="H4646" s="213"/>
      <c r="I4646" s="213"/>
      <c r="J4646" s="213"/>
    </row>
    <row r="4647" spans="2:10">
      <c r="B4647" s="239"/>
      <c r="C4647" s="213"/>
      <c r="E4647" s="213"/>
      <c r="F4647" s="213"/>
      <c r="G4647" s="213"/>
      <c r="H4647" s="213"/>
      <c r="I4647" s="213"/>
      <c r="J4647" s="213"/>
    </row>
    <row r="4648" spans="2:10">
      <c r="B4648" s="239"/>
      <c r="C4648" s="213"/>
      <c r="E4648" s="213"/>
      <c r="F4648" s="213"/>
      <c r="G4648" s="213"/>
      <c r="H4648" s="213"/>
      <c r="I4648" s="213"/>
      <c r="J4648" s="213"/>
    </row>
    <row r="4649" spans="2:10">
      <c r="B4649" s="239"/>
      <c r="C4649" s="213"/>
      <c r="E4649" s="213"/>
      <c r="F4649" s="213"/>
      <c r="G4649" s="213"/>
      <c r="H4649" s="213"/>
      <c r="I4649" s="213"/>
      <c r="J4649" s="213"/>
    </row>
    <row r="4650" spans="2:10">
      <c r="B4650" s="239"/>
      <c r="C4650" s="213"/>
      <c r="E4650" s="213"/>
      <c r="F4650" s="213"/>
      <c r="G4650" s="213"/>
      <c r="H4650" s="213"/>
      <c r="I4650" s="213"/>
      <c r="J4650" s="213"/>
    </row>
    <row r="4651" spans="2:10">
      <c r="B4651" s="239"/>
      <c r="C4651" s="213"/>
      <c r="E4651" s="213"/>
      <c r="F4651" s="213"/>
      <c r="G4651" s="213"/>
      <c r="H4651" s="213"/>
      <c r="I4651" s="213"/>
      <c r="J4651" s="213"/>
    </row>
    <row r="4652" spans="2:10">
      <c r="B4652" s="239"/>
      <c r="C4652" s="213"/>
      <c r="E4652" s="213"/>
      <c r="F4652" s="213"/>
      <c r="G4652" s="213"/>
      <c r="H4652" s="213"/>
      <c r="I4652" s="213"/>
      <c r="J4652" s="213"/>
    </row>
    <row r="4653" spans="2:10">
      <c r="B4653" s="239"/>
      <c r="C4653" s="213"/>
      <c r="E4653" s="213"/>
      <c r="F4653" s="213"/>
      <c r="G4653" s="213"/>
      <c r="H4653" s="213"/>
      <c r="I4653" s="213"/>
      <c r="J4653" s="213"/>
    </row>
    <row r="4654" spans="2:10">
      <c r="B4654" s="239"/>
      <c r="C4654" s="213"/>
      <c r="E4654" s="213"/>
      <c r="F4654" s="213"/>
      <c r="G4654" s="213"/>
      <c r="H4654" s="213"/>
      <c r="I4654" s="213"/>
      <c r="J4654" s="213"/>
    </row>
    <row r="4655" spans="2:10">
      <c r="B4655" s="239"/>
      <c r="C4655" s="213"/>
      <c r="E4655" s="213"/>
      <c r="F4655" s="213"/>
      <c r="G4655" s="213"/>
      <c r="H4655" s="213"/>
      <c r="I4655" s="213"/>
      <c r="J4655" s="213"/>
    </row>
    <row r="4656" spans="2:10">
      <c r="B4656" s="239"/>
      <c r="C4656" s="213"/>
      <c r="E4656" s="213"/>
      <c r="F4656" s="213"/>
      <c r="G4656" s="213"/>
      <c r="H4656" s="213"/>
      <c r="I4656" s="213"/>
      <c r="J4656" s="213"/>
    </row>
    <row r="4657" spans="2:10">
      <c r="B4657" s="239"/>
      <c r="C4657" s="213"/>
      <c r="E4657" s="213"/>
      <c r="F4657" s="213"/>
      <c r="G4657" s="213"/>
      <c r="H4657" s="213"/>
      <c r="I4657" s="213"/>
      <c r="J4657" s="213"/>
    </row>
    <row r="4658" spans="2:10">
      <c r="B4658" s="239"/>
      <c r="C4658" s="213"/>
      <c r="E4658" s="213"/>
      <c r="F4658" s="213"/>
      <c r="G4658" s="213"/>
      <c r="H4658" s="213"/>
      <c r="I4658" s="213"/>
      <c r="J4658" s="213"/>
    </row>
    <row r="4659" spans="2:10">
      <c r="B4659" s="239"/>
      <c r="C4659" s="213"/>
      <c r="E4659" s="213"/>
      <c r="F4659" s="213"/>
      <c r="G4659" s="213"/>
      <c r="H4659" s="213"/>
      <c r="I4659" s="213"/>
      <c r="J4659" s="213"/>
    </row>
    <row r="4660" spans="2:10">
      <c r="B4660" s="239"/>
      <c r="C4660" s="213"/>
      <c r="E4660" s="213"/>
      <c r="F4660" s="213"/>
      <c r="G4660" s="213"/>
      <c r="H4660" s="213"/>
      <c r="I4660" s="213"/>
      <c r="J4660" s="213"/>
    </row>
    <row r="4661" spans="2:10">
      <c r="B4661" s="239"/>
      <c r="C4661" s="213"/>
      <c r="E4661" s="213"/>
      <c r="F4661" s="213"/>
      <c r="G4661" s="213"/>
      <c r="H4661" s="213"/>
      <c r="I4661" s="213"/>
      <c r="J4661" s="213"/>
    </row>
    <row r="4662" spans="2:10">
      <c r="B4662" s="239"/>
      <c r="C4662" s="213"/>
      <c r="E4662" s="213"/>
      <c r="F4662" s="213"/>
      <c r="G4662" s="213"/>
      <c r="H4662" s="213"/>
      <c r="I4662" s="213"/>
      <c r="J4662" s="213"/>
    </row>
    <row r="4663" spans="2:10">
      <c r="B4663" s="239"/>
      <c r="C4663" s="213"/>
      <c r="E4663" s="213"/>
      <c r="F4663" s="213"/>
      <c r="G4663" s="213"/>
      <c r="H4663" s="213"/>
      <c r="I4663" s="213"/>
      <c r="J4663" s="213"/>
    </row>
    <row r="4664" spans="2:10">
      <c r="B4664" s="239"/>
      <c r="C4664" s="213"/>
      <c r="E4664" s="213"/>
      <c r="F4664" s="213"/>
      <c r="G4664" s="213"/>
      <c r="H4664" s="213"/>
      <c r="I4664" s="213"/>
      <c r="J4664" s="213"/>
    </row>
    <row r="4665" spans="2:10">
      <c r="B4665" s="239"/>
      <c r="C4665" s="213"/>
      <c r="E4665" s="213"/>
      <c r="F4665" s="213"/>
      <c r="G4665" s="213"/>
      <c r="H4665" s="213"/>
      <c r="I4665" s="213"/>
      <c r="J4665" s="213"/>
    </row>
    <row r="4666" spans="2:10">
      <c r="B4666" s="239"/>
      <c r="C4666" s="213"/>
      <c r="E4666" s="213"/>
      <c r="F4666" s="213"/>
      <c r="G4666" s="213"/>
      <c r="H4666" s="213"/>
      <c r="I4666" s="213"/>
      <c r="J4666" s="213"/>
    </row>
    <row r="4667" spans="2:10">
      <c r="B4667" s="239"/>
      <c r="C4667" s="213"/>
      <c r="E4667" s="213"/>
      <c r="F4667" s="213"/>
      <c r="G4667" s="213"/>
      <c r="H4667" s="213"/>
      <c r="I4667" s="213"/>
      <c r="J4667" s="213"/>
    </row>
    <row r="4668" spans="2:10">
      <c r="B4668" s="239"/>
      <c r="C4668" s="213"/>
      <c r="E4668" s="213"/>
      <c r="F4668" s="213"/>
      <c r="G4668" s="213"/>
      <c r="H4668" s="213"/>
      <c r="I4668" s="213"/>
      <c r="J4668" s="213"/>
    </row>
    <row r="4669" spans="2:10">
      <c r="B4669" s="239"/>
      <c r="C4669" s="213"/>
      <c r="E4669" s="213"/>
      <c r="F4669" s="213"/>
      <c r="G4669" s="213"/>
      <c r="H4669" s="213"/>
      <c r="I4669" s="213"/>
      <c r="J4669" s="213"/>
    </row>
    <row r="4670" spans="2:10">
      <c r="B4670" s="239"/>
      <c r="C4670" s="213"/>
      <c r="E4670" s="213"/>
      <c r="F4670" s="213"/>
      <c r="G4670" s="213"/>
      <c r="H4670" s="213"/>
      <c r="I4670" s="213"/>
      <c r="J4670" s="213"/>
    </row>
    <row r="4671" spans="2:10">
      <c r="B4671" s="239"/>
      <c r="C4671" s="213"/>
      <c r="E4671" s="213"/>
      <c r="F4671" s="213"/>
      <c r="G4671" s="213"/>
      <c r="H4671" s="213"/>
      <c r="I4671" s="213"/>
      <c r="J4671" s="213"/>
    </row>
    <row r="4672" spans="2:10">
      <c r="B4672" s="239"/>
      <c r="C4672" s="213"/>
      <c r="E4672" s="213"/>
      <c r="F4672" s="213"/>
      <c r="G4672" s="213"/>
      <c r="H4672" s="213"/>
      <c r="I4672" s="213"/>
      <c r="J4672" s="213"/>
    </row>
    <row r="4673" spans="2:10">
      <c r="B4673" s="239"/>
      <c r="C4673" s="213"/>
      <c r="E4673" s="213"/>
      <c r="F4673" s="213"/>
      <c r="G4673" s="213"/>
      <c r="H4673" s="213"/>
      <c r="I4673" s="213"/>
      <c r="J4673" s="213"/>
    </row>
    <row r="4674" spans="2:10">
      <c r="B4674" s="239"/>
      <c r="C4674" s="213"/>
      <c r="E4674" s="213"/>
      <c r="F4674" s="213"/>
      <c r="G4674" s="213"/>
      <c r="H4674" s="213"/>
      <c r="I4674" s="213"/>
      <c r="J4674" s="213"/>
    </row>
    <row r="4675" spans="2:10">
      <c r="B4675" s="239"/>
      <c r="C4675" s="213"/>
      <c r="E4675" s="213"/>
      <c r="F4675" s="213"/>
      <c r="G4675" s="213"/>
      <c r="H4675" s="213"/>
      <c r="I4675" s="213"/>
      <c r="J4675" s="213"/>
    </row>
    <row r="4676" spans="2:10">
      <c r="B4676" s="239"/>
      <c r="C4676" s="213"/>
      <c r="E4676" s="213"/>
      <c r="F4676" s="213"/>
      <c r="G4676" s="213"/>
      <c r="H4676" s="213"/>
      <c r="I4676" s="213"/>
      <c r="J4676" s="213"/>
    </row>
    <row r="4677" spans="2:10">
      <c r="B4677" s="239"/>
      <c r="C4677" s="213"/>
      <c r="E4677" s="213"/>
      <c r="F4677" s="213"/>
      <c r="G4677" s="213"/>
      <c r="H4677" s="213"/>
      <c r="I4677" s="213"/>
      <c r="J4677" s="213"/>
    </row>
    <row r="4678" spans="2:10">
      <c r="B4678" s="239"/>
      <c r="C4678" s="213"/>
      <c r="E4678" s="213"/>
      <c r="F4678" s="213"/>
      <c r="G4678" s="213"/>
      <c r="H4678" s="213"/>
      <c r="I4678" s="213"/>
      <c r="J4678" s="213"/>
    </row>
    <row r="4679" spans="2:10">
      <c r="B4679" s="239"/>
      <c r="C4679" s="213"/>
      <c r="E4679" s="213"/>
      <c r="F4679" s="213"/>
      <c r="G4679" s="213"/>
      <c r="H4679" s="213"/>
      <c r="I4679" s="213"/>
      <c r="J4679" s="213"/>
    </row>
    <row r="4680" spans="2:10">
      <c r="B4680" s="239"/>
      <c r="C4680" s="213"/>
      <c r="E4680" s="213"/>
      <c r="F4680" s="213"/>
      <c r="G4680" s="213"/>
      <c r="H4680" s="213"/>
      <c r="I4680" s="213"/>
      <c r="J4680" s="213"/>
    </row>
    <row r="4681" spans="2:10">
      <c r="B4681" s="239"/>
      <c r="C4681" s="213"/>
      <c r="E4681" s="213"/>
      <c r="F4681" s="213"/>
      <c r="G4681" s="213"/>
      <c r="H4681" s="213"/>
      <c r="I4681" s="213"/>
      <c r="J4681" s="213"/>
    </row>
    <row r="4682" spans="2:10">
      <c r="B4682" s="239"/>
      <c r="C4682" s="213"/>
      <c r="E4682" s="213"/>
      <c r="F4682" s="213"/>
      <c r="G4682" s="213"/>
      <c r="H4682" s="213"/>
      <c r="I4682" s="213"/>
      <c r="J4682" s="213"/>
    </row>
    <row r="4683" spans="2:10">
      <c r="B4683" s="239"/>
      <c r="C4683" s="213"/>
      <c r="E4683" s="213"/>
      <c r="F4683" s="213"/>
      <c r="G4683" s="213"/>
      <c r="H4683" s="213"/>
      <c r="I4683" s="213"/>
      <c r="J4683" s="213"/>
    </row>
    <row r="4684" spans="2:10">
      <c r="B4684" s="239"/>
      <c r="C4684" s="213"/>
      <c r="E4684" s="213"/>
      <c r="F4684" s="213"/>
      <c r="G4684" s="213"/>
      <c r="H4684" s="213"/>
      <c r="I4684" s="213"/>
      <c r="J4684" s="213"/>
    </row>
    <row r="4685" spans="2:10">
      <c r="B4685" s="239"/>
      <c r="C4685" s="213"/>
      <c r="E4685" s="213"/>
      <c r="F4685" s="213"/>
      <c r="G4685" s="213"/>
      <c r="H4685" s="213"/>
      <c r="I4685" s="213"/>
      <c r="J4685" s="213"/>
    </row>
    <row r="4686" spans="2:10">
      <c r="B4686" s="239"/>
      <c r="C4686" s="213"/>
      <c r="E4686" s="213"/>
      <c r="F4686" s="213"/>
      <c r="G4686" s="213"/>
      <c r="H4686" s="213"/>
      <c r="I4686" s="213"/>
      <c r="J4686" s="213"/>
    </row>
    <row r="4687" spans="2:10">
      <c r="B4687" s="239"/>
      <c r="C4687" s="213"/>
      <c r="E4687" s="213"/>
      <c r="F4687" s="213"/>
      <c r="G4687" s="213"/>
      <c r="H4687" s="213"/>
      <c r="I4687" s="213"/>
      <c r="J4687" s="213"/>
    </row>
    <row r="4688" spans="2:10">
      <c r="B4688" s="239"/>
      <c r="C4688" s="213"/>
      <c r="E4688" s="213"/>
      <c r="F4688" s="213"/>
      <c r="G4688" s="213"/>
      <c r="H4688" s="213"/>
      <c r="I4688" s="213"/>
      <c r="J4688" s="213"/>
    </row>
    <row r="4689" spans="2:10">
      <c r="B4689" s="239"/>
      <c r="C4689" s="213"/>
      <c r="E4689" s="213"/>
      <c r="F4689" s="213"/>
      <c r="G4689" s="213"/>
      <c r="H4689" s="213"/>
      <c r="I4689" s="213"/>
      <c r="J4689" s="213"/>
    </row>
    <row r="4690" spans="2:10">
      <c r="B4690" s="239"/>
      <c r="C4690" s="213"/>
      <c r="E4690" s="213"/>
      <c r="F4690" s="213"/>
      <c r="G4690" s="213"/>
      <c r="H4690" s="213"/>
      <c r="I4690" s="213"/>
      <c r="J4690" s="213"/>
    </row>
    <row r="4691" spans="2:10">
      <c r="B4691" s="239"/>
      <c r="C4691" s="213"/>
      <c r="E4691" s="213"/>
      <c r="F4691" s="213"/>
      <c r="G4691" s="213"/>
      <c r="H4691" s="213"/>
      <c r="I4691" s="213"/>
      <c r="J4691" s="213"/>
    </row>
    <row r="4692" spans="2:10">
      <c r="B4692" s="239"/>
      <c r="C4692" s="213"/>
      <c r="E4692" s="213"/>
      <c r="F4692" s="213"/>
      <c r="G4692" s="213"/>
      <c r="H4692" s="213"/>
      <c r="I4692" s="213"/>
      <c r="J4692" s="213"/>
    </row>
    <row r="4693" spans="2:10">
      <c r="B4693" s="239"/>
      <c r="C4693" s="213"/>
      <c r="E4693" s="213"/>
      <c r="F4693" s="213"/>
      <c r="G4693" s="213"/>
      <c r="H4693" s="213"/>
      <c r="I4693" s="213"/>
      <c r="J4693" s="213"/>
    </row>
    <row r="4694" spans="2:10">
      <c r="B4694" s="239"/>
      <c r="C4694" s="213"/>
      <c r="E4694" s="213"/>
      <c r="F4694" s="213"/>
      <c r="G4694" s="213"/>
      <c r="H4694" s="213"/>
      <c r="I4694" s="213"/>
      <c r="J4694" s="213"/>
    </row>
    <row r="4695" spans="2:10">
      <c r="B4695" s="239"/>
      <c r="C4695" s="213"/>
      <c r="E4695" s="213"/>
      <c r="F4695" s="213"/>
      <c r="G4695" s="213"/>
      <c r="H4695" s="213"/>
      <c r="I4695" s="213"/>
      <c r="J4695" s="213"/>
    </row>
    <row r="4696" spans="2:10">
      <c r="B4696" s="239"/>
      <c r="C4696" s="213"/>
      <c r="E4696" s="213"/>
      <c r="F4696" s="213"/>
      <c r="G4696" s="213"/>
      <c r="H4696" s="213"/>
      <c r="I4696" s="213"/>
      <c r="J4696" s="213"/>
    </row>
    <row r="4697" spans="2:10">
      <c r="B4697" s="239"/>
      <c r="C4697" s="213"/>
      <c r="E4697" s="213"/>
      <c r="F4697" s="213"/>
      <c r="G4697" s="213"/>
      <c r="H4697" s="213"/>
      <c r="I4697" s="213"/>
      <c r="J4697" s="213"/>
    </row>
    <row r="4698" spans="2:10">
      <c r="B4698" s="239"/>
      <c r="C4698" s="213"/>
      <c r="E4698" s="213"/>
      <c r="F4698" s="213"/>
      <c r="G4698" s="213"/>
      <c r="H4698" s="213"/>
      <c r="I4698" s="213"/>
      <c r="J4698" s="213"/>
    </row>
    <row r="4699" spans="2:10">
      <c r="B4699" s="239"/>
      <c r="C4699" s="213"/>
      <c r="E4699" s="213"/>
      <c r="F4699" s="213"/>
      <c r="G4699" s="213"/>
      <c r="H4699" s="213"/>
      <c r="I4699" s="213"/>
      <c r="J4699" s="213"/>
    </row>
    <row r="4700" spans="2:10">
      <c r="B4700" s="239"/>
      <c r="C4700" s="213"/>
      <c r="E4700" s="213"/>
      <c r="F4700" s="213"/>
      <c r="G4700" s="213"/>
      <c r="H4700" s="213"/>
      <c r="I4700" s="213"/>
      <c r="J4700" s="213"/>
    </row>
    <row r="4701" spans="2:10">
      <c r="B4701" s="239"/>
      <c r="C4701" s="213"/>
      <c r="E4701" s="213"/>
      <c r="F4701" s="213"/>
      <c r="G4701" s="213"/>
      <c r="H4701" s="213"/>
      <c r="I4701" s="213"/>
      <c r="J4701" s="213"/>
    </row>
    <row r="4702" spans="2:10">
      <c r="B4702" s="239"/>
      <c r="C4702" s="213"/>
      <c r="E4702" s="213"/>
      <c r="F4702" s="213"/>
      <c r="G4702" s="213"/>
      <c r="H4702" s="213"/>
      <c r="I4702" s="213"/>
      <c r="J4702" s="213"/>
    </row>
    <row r="4703" spans="2:10">
      <c r="B4703" s="239"/>
      <c r="C4703" s="213"/>
      <c r="E4703" s="213"/>
      <c r="F4703" s="213"/>
      <c r="G4703" s="213"/>
      <c r="H4703" s="213"/>
      <c r="I4703" s="213"/>
      <c r="J4703" s="213"/>
    </row>
    <row r="4704" spans="2:10">
      <c r="B4704" s="239"/>
      <c r="C4704" s="213"/>
      <c r="E4704" s="213"/>
      <c r="F4704" s="213"/>
      <c r="G4704" s="213"/>
      <c r="H4704" s="213"/>
      <c r="I4704" s="213"/>
      <c r="J4704" s="213"/>
    </row>
    <row r="4705" spans="2:10">
      <c r="B4705" s="239"/>
      <c r="C4705" s="213"/>
      <c r="E4705" s="213"/>
      <c r="F4705" s="213"/>
      <c r="G4705" s="213"/>
      <c r="H4705" s="213"/>
      <c r="I4705" s="213"/>
      <c r="J4705" s="213"/>
    </row>
    <row r="4706" spans="2:10">
      <c r="B4706" s="239"/>
      <c r="C4706" s="213"/>
      <c r="E4706" s="213"/>
      <c r="F4706" s="213"/>
      <c r="G4706" s="213"/>
      <c r="H4706" s="213"/>
      <c r="I4706" s="213"/>
      <c r="J4706" s="213"/>
    </row>
    <row r="4707" spans="2:10">
      <c r="B4707" s="239"/>
      <c r="C4707" s="213"/>
      <c r="E4707" s="213"/>
      <c r="F4707" s="213"/>
      <c r="G4707" s="213"/>
      <c r="H4707" s="213"/>
      <c r="I4707" s="213"/>
      <c r="J4707" s="213"/>
    </row>
    <row r="4708" spans="2:10">
      <c r="B4708" s="239"/>
      <c r="C4708" s="213"/>
      <c r="E4708" s="213"/>
      <c r="F4708" s="213"/>
      <c r="G4708" s="213"/>
      <c r="H4708" s="213"/>
      <c r="I4708" s="213"/>
      <c r="J4708" s="213"/>
    </row>
    <row r="4709" spans="2:10">
      <c r="B4709" s="239"/>
      <c r="C4709" s="213"/>
      <c r="E4709" s="213"/>
      <c r="F4709" s="213"/>
      <c r="G4709" s="213"/>
      <c r="H4709" s="213"/>
      <c r="I4709" s="213"/>
      <c r="J4709" s="213"/>
    </row>
    <row r="4710" spans="2:10">
      <c r="B4710" s="239"/>
      <c r="C4710" s="213"/>
      <c r="E4710" s="213"/>
      <c r="F4710" s="213"/>
      <c r="G4710" s="213"/>
      <c r="H4710" s="213"/>
      <c r="I4710" s="213"/>
      <c r="J4710" s="213"/>
    </row>
    <row r="4711" spans="2:10">
      <c r="B4711" s="239"/>
      <c r="C4711" s="213"/>
      <c r="E4711" s="213"/>
      <c r="F4711" s="213"/>
      <c r="G4711" s="213"/>
      <c r="H4711" s="213"/>
      <c r="I4711" s="213"/>
      <c r="J4711" s="213"/>
    </row>
    <row r="4712" spans="2:10">
      <c r="B4712" s="239"/>
      <c r="C4712" s="213"/>
      <c r="E4712" s="213"/>
      <c r="F4712" s="213"/>
      <c r="G4712" s="213"/>
      <c r="H4712" s="213"/>
      <c r="I4712" s="213"/>
      <c r="J4712" s="213"/>
    </row>
    <row r="4713" spans="2:10">
      <c r="B4713" s="239"/>
      <c r="C4713" s="213"/>
      <c r="E4713" s="213"/>
      <c r="F4713" s="213"/>
      <c r="G4713" s="213"/>
      <c r="H4713" s="213"/>
      <c r="I4713" s="213"/>
      <c r="J4713" s="213"/>
    </row>
    <row r="4714" spans="2:10">
      <c r="B4714" s="239"/>
      <c r="C4714" s="213"/>
      <c r="E4714" s="213"/>
      <c r="F4714" s="213"/>
      <c r="G4714" s="213"/>
      <c r="H4714" s="213"/>
      <c r="I4714" s="213"/>
      <c r="J4714" s="213"/>
    </row>
    <row r="4715" spans="2:10">
      <c r="B4715" s="239"/>
      <c r="C4715" s="213"/>
      <c r="E4715" s="213"/>
      <c r="F4715" s="213"/>
      <c r="G4715" s="213"/>
      <c r="H4715" s="213"/>
      <c r="I4715" s="213"/>
      <c r="J4715" s="213"/>
    </row>
    <row r="4716" spans="2:10">
      <c r="B4716" s="239"/>
      <c r="C4716" s="213"/>
      <c r="E4716" s="213"/>
      <c r="F4716" s="213"/>
      <c r="G4716" s="213"/>
      <c r="H4716" s="213"/>
      <c r="I4716" s="213"/>
      <c r="J4716" s="213"/>
    </row>
    <row r="4717" spans="2:10">
      <c r="B4717" s="239"/>
      <c r="C4717" s="213"/>
      <c r="E4717" s="213"/>
      <c r="F4717" s="213"/>
      <c r="G4717" s="213"/>
      <c r="H4717" s="213"/>
      <c r="I4717" s="213"/>
      <c r="J4717" s="213"/>
    </row>
    <row r="4718" spans="2:10">
      <c r="B4718" s="239"/>
      <c r="C4718" s="213"/>
      <c r="E4718" s="213"/>
      <c r="F4718" s="213"/>
      <c r="G4718" s="213"/>
      <c r="H4718" s="213"/>
      <c r="I4718" s="213"/>
      <c r="J4718" s="213"/>
    </row>
    <row r="4719" spans="2:10">
      <c r="B4719" s="239"/>
      <c r="C4719" s="213"/>
      <c r="E4719" s="213"/>
      <c r="F4719" s="213"/>
      <c r="G4719" s="213"/>
      <c r="H4719" s="213"/>
      <c r="I4719" s="213"/>
      <c r="J4719" s="213"/>
    </row>
    <row r="4720" spans="2:10">
      <c r="B4720" s="239"/>
      <c r="C4720" s="213"/>
      <c r="E4720" s="213"/>
      <c r="F4720" s="213"/>
      <c r="G4720" s="213"/>
      <c r="H4720" s="213"/>
      <c r="I4720" s="213"/>
      <c r="J4720" s="213"/>
    </row>
    <row r="4721" spans="2:10">
      <c r="B4721" s="239"/>
      <c r="C4721" s="213"/>
      <c r="E4721" s="213"/>
      <c r="F4721" s="213"/>
      <c r="G4721" s="213"/>
      <c r="H4721" s="213"/>
      <c r="I4721" s="213"/>
      <c r="J4721" s="213"/>
    </row>
    <row r="4722" spans="2:10">
      <c r="B4722" s="239"/>
      <c r="C4722" s="213"/>
      <c r="E4722" s="213"/>
      <c r="F4722" s="213"/>
      <c r="G4722" s="213"/>
      <c r="H4722" s="213"/>
      <c r="I4722" s="213"/>
      <c r="J4722" s="213"/>
    </row>
    <row r="4723" spans="2:10">
      <c r="B4723" s="239"/>
      <c r="C4723" s="213"/>
      <c r="E4723" s="213"/>
      <c r="F4723" s="213"/>
      <c r="G4723" s="213"/>
      <c r="H4723" s="213"/>
      <c r="I4723" s="213"/>
      <c r="J4723" s="213"/>
    </row>
    <row r="4724" spans="2:10">
      <c r="B4724" s="239"/>
      <c r="C4724" s="213"/>
      <c r="E4724" s="213"/>
      <c r="F4724" s="213"/>
      <c r="G4724" s="213"/>
      <c r="H4724" s="213"/>
      <c r="I4724" s="213"/>
      <c r="J4724" s="213"/>
    </row>
    <row r="4725" spans="2:10">
      <c r="B4725" s="239"/>
      <c r="C4725" s="213"/>
      <c r="E4725" s="213"/>
      <c r="F4725" s="213"/>
      <c r="G4725" s="213"/>
      <c r="H4725" s="213"/>
      <c r="I4725" s="213"/>
      <c r="J4725" s="213"/>
    </row>
    <row r="4726" spans="2:10">
      <c r="B4726" s="239"/>
      <c r="C4726" s="213"/>
      <c r="E4726" s="213"/>
      <c r="F4726" s="213"/>
      <c r="G4726" s="213"/>
      <c r="H4726" s="213"/>
      <c r="I4726" s="213"/>
      <c r="J4726" s="213"/>
    </row>
    <row r="4727" spans="2:10">
      <c r="B4727" s="239"/>
      <c r="C4727" s="213"/>
      <c r="E4727" s="213"/>
      <c r="F4727" s="213"/>
      <c r="G4727" s="213"/>
      <c r="H4727" s="213"/>
      <c r="I4727" s="213"/>
      <c r="J4727" s="213"/>
    </row>
    <row r="4728" spans="2:10">
      <c r="B4728" s="239"/>
      <c r="C4728" s="213"/>
      <c r="E4728" s="213"/>
      <c r="F4728" s="213"/>
      <c r="G4728" s="213"/>
      <c r="H4728" s="213"/>
      <c r="I4728" s="213"/>
      <c r="J4728" s="213"/>
    </row>
    <row r="4729" spans="2:10">
      <c r="B4729" s="239"/>
      <c r="C4729" s="213"/>
      <c r="E4729" s="213"/>
      <c r="F4729" s="213"/>
      <c r="G4729" s="213"/>
      <c r="H4729" s="213"/>
      <c r="I4729" s="213"/>
      <c r="J4729" s="213"/>
    </row>
    <row r="4730" spans="2:10">
      <c r="B4730" s="239"/>
      <c r="C4730" s="213"/>
      <c r="E4730" s="213"/>
      <c r="F4730" s="213"/>
      <c r="G4730" s="213"/>
      <c r="H4730" s="213"/>
      <c r="I4730" s="213"/>
      <c r="J4730" s="213"/>
    </row>
    <row r="4731" spans="2:10">
      <c r="B4731" s="239"/>
      <c r="C4731" s="213"/>
      <c r="E4731" s="213"/>
      <c r="F4731" s="213"/>
      <c r="G4731" s="213"/>
      <c r="H4731" s="213"/>
      <c r="I4731" s="213"/>
      <c r="J4731" s="213"/>
    </row>
    <row r="4732" spans="2:10">
      <c r="B4732" s="239"/>
      <c r="C4732" s="213"/>
      <c r="E4732" s="213"/>
      <c r="F4732" s="213"/>
      <c r="G4732" s="213"/>
      <c r="H4732" s="213"/>
      <c r="I4732" s="213"/>
      <c r="J4732" s="213"/>
    </row>
    <row r="4733" spans="2:10">
      <c r="B4733" s="239"/>
      <c r="C4733" s="213"/>
      <c r="E4733" s="213"/>
      <c r="F4733" s="213"/>
      <c r="G4733" s="213"/>
      <c r="H4733" s="213"/>
      <c r="I4733" s="213"/>
      <c r="J4733" s="213"/>
    </row>
    <row r="4734" spans="2:10">
      <c r="B4734" s="239"/>
      <c r="C4734" s="213"/>
      <c r="E4734" s="213"/>
      <c r="F4734" s="213"/>
      <c r="G4734" s="213"/>
      <c r="H4734" s="213"/>
      <c r="I4734" s="213"/>
      <c r="J4734" s="213"/>
    </row>
    <row r="4735" spans="2:10">
      <c r="B4735" s="239"/>
      <c r="C4735" s="213"/>
      <c r="E4735" s="213"/>
      <c r="F4735" s="213"/>
      <c r="G4735" s="213"/>
      <c r="H4735" s="213"/>
      <c r="I4735" s="213"/>
      <c r="J4735" s="213"/>
    </row>
    <row r="4736" spans="2:10">
      <c r="B4736" s="239"/>
      <c r="C4736" s="213"/>
      <c r="E4736" s="213"/>
      <c r="F4736" s="213"/>
      <c r="G4736" s="213"/>
      <c r="H4736" s="213"/>
      <c r="I4736" s="213"/>
      <c r="J4736" s="213"/>
    </row>
    <row r="4737" spans="2:10">
      <c r="B4737" s="239"/>
      <c r="C4737" s="213"/>
      <c r="E4737" s="213"/>
      <c r="F4737" s="213"/>
      <c r="G4737" s="213"/>
      <c r="H4737" s="213"/>
      <c r="I4737" s="213"/>
      <c r="J4737" s="213"/>
    </row>
    <row r="4738" spans="2:10">
      <c r="B4738" s="239"/>
      <c r="C4738" s="213"/>
      <c r="E4738" s="213"/>
      <c r="F4738" s="213"/>
      <c r="G4738" s="213"/>
      <c r="H4738" s="213"/>
      <c r="I4738" s="213"/>
      <c r="J4738" s="213"/>
    </row>
    <row r="4739" spans="2:10">
      <c r="B4739" s="239"/>
      <c r="C4739" s="213"/>
      <c r="E4739" s="213"/>
      <c r="F4739" s="213"/>
      <c r="G4739" s="213"/>
      <c r="H4739" s="213"/>
      <c r="I4739" s="213"/>
      <c r="J4739" s="213"/>
    </row>
    <row r="4740" spans="2:10">
      <c r="B4740" s="239"/>
      <c r="C4740" s="213"/>
      <c r="E4740" s="213"/>
      <c r="F4740" s="213"/>
      <c r="G4740" s="213"/>
      <c r="H4740" s="213"/>
      <c r="I4740" s="213"/>
      <c r="J4740" s="213"/>
    </row>
    <row r="4741" spans="2:10">
      <c r="B4741" s="239"/>
      <c r="C4741" s="213"/>
      <c r="E4741" s="213"/>
      <c r="F4741" s="213"/>
      <c r="G4741" s="213"/>
      <c r="H4741" s="213"/>
      <c r="I4741" s="213"/>
      <c r="J4741" s="213"/>
    </row>
    <row r="4742" spans="2:10">
      <c r="B4742" s="239"/>
      <c r="C4742" s="213"/>
      <c r="E4742" s="213"/>
      <c r="F4742" s="213"/>
      <c r="G4742" s="213"/>
      <c r="H4742" s="213"/>
      <c r="I4742" s="213"/>
      <c r="J4742" s="213"/>
    </row>
    <row r="4743" spans="2:10">
      <c r="B4743" s="239"/>
      <c r="C4743" s="213"/>
      <c r="E4743" s="213"/>
      <c r="F4743" s="213"/>
      <c r="G4743" s="213"/>
      <c r="H4743" s="213"/>
      <c r="I4743" s="213"/>
      <c r="J4743" s="213"/>
    </row>
    <row r="4744" spans="2:10">
      <c r="B4744" s="239"/>
      <c r="C4744" s="213"/>
      <c r="E4744" s="213"/>
      <c r="F4744" s="213"/>
      <c r="G4744" s="213"/>
      <c r="H4744" s="213"/>
      <c r="I4744" s="213"/>
      <c r="J4744" s="213"/>
    </row>
    <row r="4745" spans="2:10">
      <c r="B4745" s="239"/>
      <c r="C4745" s="213"/>
      <c r="E4745" s="213"/>
      <c r="F4745" s="213"/>
      <c r="G4745" s="213"/>
      <c r="H4745" s="213"/>
      <c r="I4745" s="213"/>
      <c r="J4745" s="213"/>
    </row>
    <row r="4746" spans="2:10">
      <c r="B4746" s="239"/>
      <c r="C4746" s="213"/>
      <c r="E4746" s="213"/>
      <c r="F4746" s="213"/>
      <c r="G4746" s="213"/>
      <c r="H4746" s="213"/>
      <c r="I4746" s="213"/>
      <c r="J4746" s="213"/>
    </row>
    <row r="4747" spans="2:10">
      <c r="B4747" s="239"/>
      <c r="C4747" s="213"/>
      <c r="E4747" s="213"/>
      <c r="F4747" s="213"/>
      <c r="G4747" s="213"/>
      <c r="H4747" s="213"/>
      <c r="I4747" s="213"/>
      <c r="J4747" s="213"/>
    </row>
    <row r="4748" spans="2:10">
      <c r="B4748" s="239"/>
      <c r="C4748" s="213"/>
      <c r="E4748" s="213"/>
      <c r="F4748" s="213"/>
      <c r="G4748" s="213"/>
      <c r="H4748" s="213"/>
      <c r="I4748" s="213"/>
      <c r="J4748" s="213"/>
    </row>
    <row r="4749" spans="2:10">
      <c r="B4749" s="239"/>
      <c r="C4749" s="213"/>
      <c r="E4749" s="213"/>
      <c r="F4749" s="213"/>
      <c r="G4749" s="213"/>
      <c r="H4749" s="213"/>
      <c r="I4749" s="213"/>
      <c r="J4749" s="213"/>
    </row>
    <row r="4750" spans="2:10">
      <c r="B4750" s="239"/>
      <c r="C4750" s="213"/>
      <c r="E4750" s="213"/>
      <c r="F4750" s="213"/>
      <c r="G4750" s="213"/>
      <c r="H4750" s="213"/>
      <c r="I4750" s="213"/>
      <c r="J4750" s="213"/>
    </row>
    <row r="4751" spans="2:10">
      <c r="B4751" s="239"/>
      <c r="C4751" s="213"/>
      <c r="E4751" s="213"/>
      <c r="F4751" s="213"/>
      <c r="G4751" s="213"/>
      <c r="H4751" s="213"/>
      <c r="I4751" s="213"/>
      <c r="J4751" s="213"/>
    </row>
    <row r="4752" spans="2:10">
      <c r="B4752" s="239"/>
      <c r="C4752" s="213"/>
      <c r="E4752" s="213"/>
      <c r="F4752" s="213"/>
      <c r="G4752" s="213"/>
      <c r="H4752" s="213"/>
      <c r="I4752" s="213"/>
      <c r="J4752" s="213"/>
    </row>
    <row r="4753" spans="2:10">
      <c r="B4753" s="239"/>
      <c r="C4753" s="213"/>
      <c r="E4753" s="213"/>
      <c r="F4753" s="213"/>
      <c r="G4753" s="213"/>
      <c r="H4753" s="213"/>
      <c r="I4753" s="213"/>
      <c r="J4753" s="213"/>
    </row>
    <row r="4754" spans="2:10">
      <c r="B4754" s="239"/>
      <c r="C4754" s="213"/>
      <c r="E4754" s="213"/>
      <c r="F4754" s="213"/>
      <c r="G4754" s="213"/>
      <c r="H4754" s="213"/>
      <c r="I4754" s="213"/>
      <c r="J4754" s="213"/>
    </row>
    <row r="4755" spans="2:10">
      <c r="B4755" s="239"/>
      <c r="C4755" s="213"/>
      <c r="E4755" s="213"/>
      <c r="F4755" s="213"/>
      <c r="G4755" s="213"/>
      <c r="H4755" s="213"/>
      <c r="I4755" s="213"/>
      <c r="J4755" s="213"/>
    </row>
    <row r="4756" spans="2:10">
      <c r="B4756" s="239"/>
      <c r="C4756" s="213"/>
      <c r="E4756" s="213"/>
      <c r="F4756" s="213"/>
      <c r="G4756" s="213"/>
      <c r="H4756" s="213"/>
      <c r="I4756" s="213"/>
      <c r="J4756" s="213"/>
    </row>
    <row r="4757" spans="2:10">
      <c r="B4757" s="239"/>
      <c r="C4757" s="213"/>
      <c r="E4757" s="213"/>
      <c r="F4757" s="213"/>
      <c r="G4757" s="213"/>
      <c r="H4757" s="213"/>
      <c r="I4757" s="213"/>
      <c r="J4757" s="213"/>
    </row>
    <row r="4758" spans="2:10">
      <c r="B4758" s="239"/>
      <c r="C4758" s="213"/>
      <c r="E4758" s="213"/>
      <c r="F4758" s="213"/>
      <c r="G4758" s="213"/>
      <c r="H4758" s="213"/>
      <c r="I4758" s="213"/>
      <c r="J4758" s="213"/>
    </row>
    <row r="4759" spans="2:10">
      <c r="B4759" s="239"/>
      <c r="C4759" s="213"/>
      <c r="E4759" s="213"/>
      <c r="F4759" s="213"/>
      <c r="G4759" s="213"/>
      <c r="H4759" s="213"/>
      <c r="I4759" s="213"/>
      <c r="J4759" s="213"/>
    </row>
    <row r="4760" spans="2:10">
      <c r="B4760" s="239"/>
      <c r="C4760" s="213"/>
      <c r="E4760" s="213"/>
      <c r="F4760" s="213"/>
      <c r="G4760" s="213"/>
      <c r="H4760" s="213"/>
      <c r="I4760" s="213"/>
      <c r="J4760" s="213"/>
    </row>
    <row r="4761" spans="2:10">
      <c r="B4761" s="239"/>
      <c r="C4761" s="213"/>
      <c r="E4761" s="213"/>
      <c r="F4761" s="213"/>
      <c r="G4761" s="213"/>
      <c r="H4761" s="213"/>
      <c r="I4761" s="213"/>
      <c r="J4761" s="213"/>
    </row>
    <row r="4762" spans="2:10">
      <c r="B4762" s="239"/>
      <c r="C4762" s="213"/>
      <c r="E4762" s="213"/>
      <c r="F4762" s="213"/>
      <c r="G4762" s="213"/>
      <c r="H4762" s="213"/>
      <c r="I4762" s="213"/>
      <c r="J4762" s="213"/>
    </row>
    <row r="4763" spans="2:10">
      <c r="B4763" s="239"/>
      <c r="C4763" s="213"/>
      <c r="E4763" s="213"/>
      <c r="F4763" s="213"/>
      <c r="G4763" s="213"/>
      <c r="H4763" s="213"/>
      <c r="I4763" s="213"/>
      <c r="J4763" s="213"/>
    </row>
    <row r="4764" spans="2:10">
      <c r="B4764" s="239"/>
      <c r="C4764" s="213"/>
      <c r="E4764" s="213"/>
      <c r="F4764" s="213"/>
      <c r="G4764" s="213"/>
      <c r="H4764" s="213"/>
      <c r="I4764" s="213"/>
      <c r="J4764" s="213"/>
    </row>
    <row r="4765" spans="2:10">
      <c r="B4765" s="239"/>
      <c r="C4765" s="213"/>
      <c r="E4765" s="213"/>
      <c r="F4765" s="213"/>
      <c r="G4765" s="213"/>
      <c r="H4765" s="213"/>
      <c r="I4765" s="213"/>
      <c r="J4765" s="213"/>
    </row>
    <row r="4766" spans="2:10">
      <c r="B4766" s="239"/>
      <c r="C4766" s="213"/>
      <c r="E4766" s="213"/>
      <c r="F4766" s="213"/>
      <c r="G4766" s="213"/>
      <c r="H4766" s="213"/>
      <c r="I4766" s="213"/>
      <c r="J4766" s="213"/>
    </row>
    <row r="4767" spans="2:10">
      <c r="B4767" s="239"/>
      <c r="C4767" s="213"/>
      <c r="E4767" s="213"/>
      <c r="F4767" s="213"/>
      <c r="G4767" s="213"/>
      <c r="H4767" s="213"/>
      <c r="I4767" s="213"/>
      <c r="J4767" s="213"/>
    </row>
    <row r="4768" spans="2:10">
      <c r="B4768" s="239"/>
      <c r="C4768" s="213"/>
      <c r="E4768" s="213"/>
      <c r="F4768" s="213"/>
      <c r="G4768" s="213"/>
      <c r="H4768" s="213"/>
      <c r="I4768" s="213"/>
      <c r="J4768" s="213"/>
    </row>
    <row r="4769" spans="2:10">
      <c r="B4769" s="239"/>
      <c r="C4769" s="213"/>
      <c r="E4769" s="213"/>
      <c r="F4769" s="213"/>
      <c r="G4769" s="213"/>
      <c r="H4769" s="213"/>
      <c r="I4769" s="213"/>
      <c r="J4769" s="213"/>
    </row>
    <row r="4770" spans="2:10">
      <c r="B4770" s="239"/>
      <c r="C4770" s="213"/>
      <c r="E4770" s="213"/>
      <c r="F4770" s="213"/>
      <c r="G4770" s="213"/>
      <c r="H4770" s="213"/>
      <c r="I4770" s="213"/>
      <c r="J4770" s="213"/>
    </row>
    <row r="4771" spans="2:10">
      <c r="B4771" s="239"/>
      <c r="C4771" s="213"/>
      <c r="E4771" s="213"/>
      <c r="F4771" s="213"/>
      <c r="G4771" s="213"/>
      <c r="H4771" s="213"/>
      <c r="I4771" s="213"/>
      <c r="J4771" s="213"/>
    </row>
    <row r="4772" spans="2:10">
      <c r="B4772" s="239"/>
      <c r="C4772" s="213"/>
      <c r="E4772" s="213"/>
      <c r="F4772" s="213"/>
      <c r="G4772" s="213"/>
      <c r="H4772" s="213"/>
      <c r="I4772" s="213"/>
      <c r="J4772" s="213"/>
    </row>
    <row r="4773" spans="2:10">
      <c r="B4773" s="239"/>
      <c r="C4773" s="213"/>
      <c r="E4773" s="213"/>
      <c r="F4773" s="213"/>
      <c r="G4773" s="213"/>
      <c r="H4773" s="213"/>
      <c r="I4773" s="213"/>
      <c r="J4773" s="213"/>
    </row>
    <row r="4774" spans="2:10">
      <c r="B4774" s="239"/>
      <c r="C4774" s="213"/>
      <c r="E4774" s="213"/>
      <c r="F4774" s="213"/>
      <c r="G4774" s="213"/>
      <c r="H4774" s="213"/>
      <c r="I4774" s="213"/>
      <c r="J4774" s="213"/>
    </row>
    <row r="4775" spans="2:10">
      <c r="B4775" s="239"/>
      <c r="C4775" s="213"/>
      <c r="E4775" s="213"/>
      <c r="F4775" s="213"/>
      <c r="G4775" s="213"/>
      <c r="H4775" s="213"/>
      <c r="I4775" s="213"/>
      <c r="J4775" s="213"/>
    </row>
    <row r="4776" spans="2:10">
      <c r="B4776" s="239"/>
      <c r="C4776" s="213"/>
      <c r="E4776" s="213"/>
      <c r="F4776" s="213"/>
      <c r="G4776" s="213"/>
      <c r="H4776" s="213"/>
      <c r="I4776" s="213"/>
      <c r="J4776" s="213"/>
    </row>
    <row r="4777" spans="2:10">
      <c r="B4777" s="239"/>
      <c r="C4777" s="213"/>
      <c r="E4777" s="213"/>
      <c r="F4777" s="213"/>
      <c r="G4777" s="213"/>
      <c r="H4777" s="213"/>
      <c r="I4777" s="213"/>
      <c r="J4777" s="213"/>
    </row>
    <row r="4778" spans="2:10">
      <c r="B4778" s="239"/>
      <c r="C4778" s="213"/>
      <c r="E4778" s="213"/>
      <c r="F4778" s="213"/>
      <c r="G4778" s="213"/>
      <c r="H4778" s="213"/>
      <c r="I4778" s="213"/>
      <c r="J4778" s="213"/>
    </row>
    <row r="4779" spans="2:10">
      <c r="B4779" s="239"/>
      <c r="C4779" s="213"/>
      <c r="E4779" s="213"/>
      <c r="F4779" s="213"/>
      <c r="G4779" s="213"/>
      <c r="H4779" s="213"/>
      <c r="I4779" s="213"/>
      <c r="J4779" s="213"/>
    </row>
    <row r="4780" spans="2:10">
      <c r="B4780" s="239"/>
      <c r="C4780" s="213"/>
      <c r="E4780" s="213"/>
      <c r="F4780" s="213"/>
      <c r="G4780" s="213"/>
      <c r="H4780" s="213"/>
      <c r="I4780" s="213"/>
      <c r="J4780" s="213"/>
    </row>
    <row r="4781" spans="2:10">
      <c r="B4781" s="239"/>
      <c r="C4781" s="213"/>
      <c r="E4781" s="213"/>
      <c r="F4781" s="213"/>
      <c r="G4781" s="213"/>
      <c r="H4781" s="213"/>
      <c r="I4781" s="213"/>
      <c r="J4781" s="213"/>
    </row>
    <row r="4782" spans="2:10">
      <c r="B4782" s="239"/>
      <c r="C4782" s="213"/>
      <c r="E4782" s="213"/>
      <c r="F4782" s="213"/>
      <c r="G4782" s="213"/>
      <c r="H4782" s="213"/>
      <c r="I4782" s="213"/>
      <c r="J4782" s="213"/>
    </row>
    <row r="4783" spans="2:10">
      <c r="B4783" s="239"/>
      <c r="C4783" s="213"/>
      <c r="E4783" s="213"/>
      <c r="F4783" s="213"/>
      <c r="G4783" s="213"/>
      <c r="H4783" s="213"/>
      <c r="I4783" s="213"/>
      <c r="J4783" s="213"/>
    </row>
    <row r="4784" spans="2:10">
      <c r="B4784" s="239"/>
      <c r="C4784" s="213"/>
      <c r="E4784" s="213"/>
      <c r="F4784" s="213"/>
      <c r="G4784" s="213"/>
      <c r="H4784" s="213"/>
      <c r="I4784" s="213"/>
      <c r="J4784" s="213"/>
    </row>
    <row r="4785" spans="2:10">
      <c r="B4785" s="239"/>
      <c r="C4785" s="213"/>
      <c r="E4785" s="213"/>
      <c r="F4785" s="213"/>
      <c r="G4785" s="213"/>
      <c r="H4785" s="213"/>
      <c r="I4785" s="213"/>
      <c r="J4785" s="213"/>
    </row>
    <row r="4786" spans="2:10">
      <c r="B4786" s="239"/>
      <c r="C4786" s="213"/>
      <c r="E4786" s="213"/>
      <c r="F4786" s="213"/>
      <c r="G4786" s="213"/>
      <c r="H4786" s="213"/>
      <c r="I4786" s="213"/>
      <c r="J4786" s="213"/>
    </row>
    <row r="4787" spans="2:10">
      <c r="B4787" s="239"/>
      <c r="C4787" s="213"/>
      <c r="E4787" s="213"/>
      <c r="F4787" s="213"/>
      <c r="G4787" s="213"/>
      <c r="H4787" s="213"/>
      <c r="I4787" s="213"/>
      <c r="J4787" s="213"/>
    </row>
    <row r="4788" spans="2:10">
      <c r="B4788" s="239"/>
      <c r="C4788" s="213"/>
      <c r="E4788" s="213"/>
      <c r="F4788" s="213"/>
      <c r="G4788" s="213"/>
      <c r="H4788" s="213"/>
      <c r="I4788" s="213"/>
      <c r="J4788" s="213"/>
    </row>
    <row r="4789" spans="2:10">
      <c r="B4789" s="239"/>
      <c r="C4789" s="213"/>
      <c r="E4789" s="213"/>
      <c r="F4789" s="213"/>
      <c r="G4789" s="213"/>
      <c r="H4789" s="213"/>
      <c r="I4789" s="213"/>
      <c r="J4789" s="213"/>
    </row>
    <row r="4790" spans="2:10">
      <c r="B4790" s="239"/>
      <c r="C4790" s="213"/>
      <c r="E4790" s="213"/>
      <c r="F4790" s="213"/>
      <c r="G4790" s="213"/>
      <c r="H4790" s="213"/>
      <c r="I4790" s="213"/>
      <c r="J4790" s="213"/>
    </row>
    <row r="4791" spans="2:10">
      <c r="B4791" s="239"/>
      <c r="C4791" s="213"/>
      <c r="E4791" s="213"/>
      <c r="F4791" s="213"/>
      <c r="G4791" s="213"/>
      <c r="H4791" s="213"/>
      <c r="I4791" s="213"/>
      <c r="J4791" s="213"/>
    </row>
    <row r="4792" spans="2:10">
      <c r="B4792" s="239"/>
      <c r="C4792" s="213"/>
      <c r="E4792" s="213"/>
      <c r="F4792" s="213"/>
      <c r="G4792" s="213"/>
      <c r="H4792" s="213"/>
      <c r="I4792" s="213"/>
      <c r="J4792" s="213"/>
    </row>
    <row r="4793" spans="2:10">
      <c r="B4793" s="239"/>
      <c r="C4793" s="213"/>
      <c r="E4793" s="213"/>
      <c r="F4793" s="213"/>
      <c r="G4793" s="213"/>
      <c r="H4793" s="213"/>
      <c r="I4793" s="213"/>
      <c r="J4793" s="213"/>
    </row>
    <row r="4794" spans="2:10">
      <c r="B4794" s="239"/>
      <c r="C4794" s="213"/>
      <c r="E4794" s="213"/>
      <c r="F4794" s="213"/>
      <c r="G4794" s="213"/>
      <c r="H4794" s="213"/>
      <c r="I4794" s="213"/>
      <c r="J4794" s="213"/>
    </row>
    <row r="4795" spans="2:10">
      <c r="B4795" s="239"/>
      <c r="C4795" s="213"/>
      <c r="E4795" s="213"/>
      <c r="F4795" s="213"/>
      <c r="G4795" s="213"/>
      <c r="H4795" s="213"/>
      <c r="I4795" s="213"/>
      <c r="J4795" s="213"/>
    </row>
    <row r="4796" spans="2:10">
      <c r="B4796" s="239"/>
      <c r="C4796" s="213"/>
      <c r="E4796" s="213"/>
      <c r="F4796" s="213"/>
      <c r="G4796" s="213"/>
      <c r="H4796" s="213"/>
      <c r="I4796" s="213"/>
      <c r="J4796" s="213"/>
    </row>
    <row r="4797" spans="2:10">
      <c r="B4797" s="239"/>
      <c r="C4797" s="213"/>
      <c r="E4797" s="213"/>
      <c r="F4797" s="213"/>
      <c r="G4797" s="213"/>
      <c r="H4797" s="213"/>
      <c r="I4797" s="213"/>
      <c r="J4797" s="213"/>
    </row>
    <row r="4798" spans="2:10">
      <c r="B4798" s="239"/>
      <c r="C4798" s="213"/>
      <c r="E4798" s="213"/>
      <c r="F4798" s="213"/>
      <c r="G4798" s="213"/>
      <c r="H4798" s="213"/>
      <c r="I4798" s="213"/>
      <c r="J4798" s="213"/>
    </row>
    <row r="4799" spans="2:10">
      <c r="B4799" s="239"/>
      <c r="C4799" s="213"/>
      <c r="E4799" s="213"/>
      <c r="F4799" s="213"/>
      <c r="G4799" s="213"/>
      <c r="H4799" s="213"/>
      <c r="I4799" s="213"/>
      <c r="J4799" s="213"/>
    </row>
    <row r="4800" spans="2:10">
      <c r="B4800" s="239"/>
      <c r="C4800" s="213"/>
      <c r="E4800" s="213"/>
      <c r="F4800" s="213"/>
      <c r="G4800" s="213"/>
      <c r="H4800" s="213"/>
      <c r="I4800" s="213"/>
      <c r="J4800" s="213"/>
    </row>
    <row r="4801" spans="2:10">
      <c r="B4801" s="239"/>
      <c r="C4801" s="213"/>
      <c r="E4801" s="213"/>
      <c r="F4801" s="213"/>
      <c r="G4801" s="213"/>
      <c r="H4801" s="213"/>
      <c r="I4801" s="213"/>
      <c r="J4801" s="213"/>
    </row>
    <row r="4802" spans="2:10">
      <c r="B4802" s="239"/>
      <c r="C4802" s="213"/>
      <c r="E4802" s="213"/>
      <c r="F4802" s="213"/>
      <c r="G4802" s="213"/>
      <c r="H4802" s="213"/>
      <c r="I4802" s="213"/>
      <c r="J4802" s="213"/>
    </row>
    <row r="4803" spans="2:10">
      <c r="B4803" s="239"/>
      <c r="C4803" s="213"/>
      <c r="E4803" s="213"/>
      <c r="F4803" s="213"/>
      <c r="G4803" s="213"/>
      <c r="H4803" s="213"/>
      <c r="I4803" s="213"/>
      <c r="J4803" s="213"/>
    </row>
    <row r="4804" spans="2:10">
      <c r="B4804" s="239"/>
      <c r="C4804" s="213"/>
      <c r="E4804" s="213"/>
      <c r="F4804" s="213"/>
      <c r="G4804" s="213"/>
      <c r="H4804" s="213"/>
      <c r="I4804" s="213"/>
      <c r="J4804" s="213"/>
    </row>
    <row r="4805" spans="2:10">
      <c r="B4805" s="239"/>
      <c r="C4805" s="213"/>
      <c r="E4805" s="213"/>
      <c r="F4805" s="213"/>
      <c r="G4805" s="213"/>
      <c r="H4805" s="213"/>
      <c r="I4805" s="213"/>
      <c r="J4805" s="213"/>
    </row>
    <row r="4806" spans="2:10">
      <c r="B4806" s="239"/>
      <c r="C4806" s="213"/>
      <c r="E4806" s="213"/>
      <c r="F4806" s="213"/>
      <c r="G4806" s="213"/>
      <c r="H4806" s="213"/>
      <c r="I4806" s="213"/>
      <c r="J4806" s="213"/>
    </row>
    <row r="4807" spans="2:10">
      <c r="B4807" s="239"/>
      <c r="C4807" s="213"/>
      <c r="E4807" s="213"/>
      <c r="F4807" s="213"/>
      <c r="G4807" s="213"/>
      <c r="H4807" s="213"/>
      <c r="I4807" s="213"/>
      <c r="J4807" s="213"/>
    </row>
    <row r="4808" spans="2:10">
      <c r="B4808" s="239"/>
      <c r="C4808" s="213"/>
      <c r="E4808" s="213"/>
      <c r="F4808" s="213"/>
      <c r="G4808" s="213"/>
      <c r="H4808" s="213"/>
      <c r="I4808" s="213"/>
      <c r="J4808" s="213"/>
    </row>
    <row r="4809" spans="2:10">
      <c r="B4809" s="239"/>
      <c r="C4809" s="213"/>
      <c r="E4809" s="213"/>
      <c r="F4809" s="213"/>
      <c r="G4809" s="213"/>
      <c r="H4809" s="213"/>
      <c r="I4809" s="213"/>
      <c r="J4809" s="213"/>
    </row>
    <row r="4810" spans="2:10">
      <c r="B4810" s="239"/>
      <c r="C4810" s="213"/>
      <c r="E4810" s="213"/>
      <c r="F4810" s="213"/>
      <c r="G4810" s="213"/>
      <c r="H4810" s="213"/>
      <c r="I4810" s="213"/>
      <c r="J4810" s="213"/>
    </row>
    <row r="4811" spans="2:10">
      <c r="B4811" s="239"/>
      <c r="C4811" s="213"/>
      <c r="E4811" s="213"/>
      <c r="F4811" s="213"/>
      <c r="G4811" s="213"/>
      <c r="H4811" s="213"/>
      <c r="I4811" s="213"/>
      <c r="J4811" s="213"/>
    </row>
    <row r="4812" spans="2:10">
      <c r="B4812" s="239"/>
      <c r="C4812" s="213"/>
      <c r="E4812" s="213"/>
      <c r="F4812" s="213"/>
      <c r="G4812" s="213"/>
      <c r="H4812" s="213"/>
      <c r="I4812" s="213"/>
      <c r="J4812" s="213"/>
    </row>
    <row r="4813" spans="2:10">
      <c r="B4813" s="239"/>
      <c r="C4813" s="213"/>
      <c r="E4813" s="213"/>
      <c r="F4813" s="213"/>
      <c r="G4813" s="213"/>
      <c r="H4813" s="213"/>
      <c r="I4813" s="213"/>
      <c r="J4813" s="213"/>
    </row>
    <row r="4814" spans="2:10">
      <c r="B4814" s="239"/>
      <c r="C4814" s="213"/>
      <c r="E4814" s="213"/>
      <c r="F4814" s="213"/>
      <c r="G4814" s="213"/>
      <c r="H4814" s="213"/>
      <c r="I4814" s="213"/>
      <c r="J4814" s="213"/>
    </row>
    <row r="4815" spans="2:10">
      <c r="B4815" s="239"/>
      <c r="C4815" s="213"/>
      <c r="E4815" s="213"/>
      <c r="F4815" s="213"/>
      <c r="G4815" s="213"/>
      <c r="H4815" s="213"/>
      <c r="I4815" s="213"/>
      <c r="J4815" s="213"/>
    </row>
    <row r="4816" spans="2:10">
      <c r="B4816" s="239"/>
      <c r="C4816" s="213"/>
      <c r="E4816" s="213"/>
      <c r="F4816" s="213"/>
      <c r="G4816" s="213"/>
      <c r="H4816" s="213"/>
      <c r="I4816" s="213"/>
      <c r="J4816" s="213"/>
    </row>
    <row r="4817" spans="2:10">
      <c r="B4817" s="239"/>
      <c r="C4817" s="213"/>
      <c r="E4817" s="213"/>
      <c r="F4817" s="213"/>
      <c r="G4817" s="213"/>
      <c r="H4817" s="213"/>
      <c r="I4817" s="213"/>
      <c r="J4817" s="213"/>
    </row>
    <row r="4818" spans="2:10">
      <c r="B4818" s="239"/>
      <c r="C4818" s="213"/>
      <c r="E4818" s="213"/>
      <c r="F4818" s="213"/>
      <c r="G4818" s="213"/>
      <c r="H4818" s="213"/>
      <c r="I4818" s="213"/>
      <c r="J4818" s="213"/>
    </row>
    <row r="4819" spans="2:10">
      <c r="B4819" s="239"/>
      <c r="C4819" s="213"/>
      <c r="E4819" s="213"/>
      <c r="F4819" s="213"/>
      <c r="G4819" s="213"/>
      <c r="H4819" s="213"/>
      <c r="I4819" s="213"/>
      <c r="J4819" s="213"/>
    </row>
    <row r="4820" spans="2:10">
      <c r="B4820" s="239"/>
      <c r="C4820" s="213"/>
      <c r="E4820" s="213"/>
      <c r="F4820" s="213"/>
      <c r="G4820" s="213"/>
      <c r="H4820" s="213"/>
      <c r="I4820" s="213"/>
      <c r="J4820" s="213"/>
    </row>
    <row r="4821" spans="2:10">
      <c r="B4821" s="239"/>
      <c r="C4821" s="213"/>
      <c r="E4821" s="213"/>
      <c r="F4821" s="213"/>
      <c r="G4821" s="213"/>
      <c r="H4821" s="213"/>
      <c r="I4821" s="213"/>
      <c r="J4821" s="213"/>
    </row>
    <row r="4822" spans="2:10">
      <c r="B4822" s="239"/>
      <c r="C4822" s="213"/>
      <c r="E4822" s="213"/>
      <c r="F4822" s="213"/>
      <c r="G4822" s="213"/>
      <c r="H4822" s="213"/>
      <c r="I4822" s="213"/>
      <c r="J4822" s="213"/>
    </row>
    <row r="4823" spans="2:10">
      <c r="B4823" s="239"/>
      <c r="C4823" s="213"/>
      <c r="E4823" s="213"/>
      <c r="F4823" s="213"/>
      <c r="G4823" s="213"/>
      <c r="H4823" s="213"/>
      <c r="I4823" s="213"/>
      <c r="J4823" s="213"/>
    </row>
    <row r="4824" spans="2:10">
      <c r="B4824" s="239"/>
      <c r="C4824" s="213"/>
      <c r="E4824" s="213"/>
      <c r="F4824" s="213"/>
      <c r="G4824" s="213"/>
      <c r="H4824" s="213"/>
      <c r="I4824" s="213"/>
      <c r="J4824" s="213"/>
    </row>
    <row r="4825" spans="2:10">
      <c r="B4825" s="239"/>
      <c r="C4825" s="213"/>
      <c r="E4825" s="213"/>
      <c r="F4825" s="213"/>
      <c r="G4825" s="213"/>
      <c r="H4825" s="213"/>
      <c r="I4825" s="213"/>
      <c r="J4825" s="213"/>
    </row>
    <row r="4826" spans="2:10">
      <c r="B4826" s="239"/>
      <c r="C4826" s="213"/>
      <c r="E4826" s="213"/>
      <c r="F4826" s="213"/>
      <c r="G4826" s="213"/>
      <c r="H4826" s="213"/>
      <c r="I4826" s="213"/>
      <c r="J4826" s="213"/>
    </row>
    <row r="4827" spans="2:10">
      <c r="B4827" s="239"/>
      <c r="C4827" s="213"/>
      <c r="E4827" s="213"/>
      <c r="F4827" s="213"/>
      <c r="G4827" s="213"/>
      <c r="H4827" s="213"/>
      <c r="I4827" s="213"/>
      <c r="J4827" s="213"/>
    </row>
    <row r="4828" spans="2:10">
      <c r="B4828" s="239"/>
      <c r="C4828" s="213"/>
      <c r="E4828" s="213"/>
      <c r="F4828" s="213"/>
      <c r="G4828" s="213"/>
      <c r="H4828" s="213"/>
      <c r="I4828" s="213"/>
      <c r="J4828" s="213"/>
    </row>
    <row r="4829" spans="2:10">
      <c r="B4829" s="239"/>
      <c r="C4829" s="213"/>
      <c r="E4829" s="213"/>
      <c r="F4829" s="213"/>
      <c r="G4829" s="213"/>
      <c r="H4829" s="213"/>
      <c r="I4829" s="213"/>
      <c r="J4829" s="213"/>
    </row>
    <row r="4830" spans="2:10">
      <c r="B4830" s="239"/>
      <c r="C4830" s="213"/>
      <c r="E4830" s="213"/>
      <c r="F4830" s="213"/>
      <c r="G4830" s="213"/>
      <c r="H4830" s="213"/>
      <c r="I4830" s="213"/>
      <c r="J4830" s="213"/>
    </row>
    <row r="4831" spans="2:10">
      <c r="B4831" s="239"/>
      <c r="C4831" s="213"/>
      <c r="E4831" s="213"/>
      <c r="F4831" s="213"/>
      <c r="G4831" s="213"/>
      <c r="H4831" s="213"/>
      <c r="I4831" s="213"/>
      <c r="J4831" s="213"/>
    </row>
    <row r="4832" spans="2:10">
      <c r="B4832" s="239"/>
      <c r="C4832" s="213"/>
      <c r="E4832" s="213"/>
      <c r="F4832" s="213"/>
      <c r="G4832" s="213"/>
      <c r="H4832" s="213"/>
      <c r="I4832" s="213"/>
      <c r="J4832" s="213"/>
    </row>
    <row r="4833" spans="2:10">
      <c r="B4833" s="239"/>
      <c r="C4833" s="213"/>
      <c r="E4833" s="213"/>
      <c r="F4833" s="213"/>
      <c r="G4833" s="213"/>
      <c r="H4833" s="213"/>
      <c r="I4833" s="213"/>
      <c r="J4833" s="213"/>
    </row>
    <row r="4834" spans="2:10">
      <c r="B4834" s="239"/>
      <c r="C4834" s="213"/>
      <c r="E4834" s="213"/>
      <c r="F4834" s="213"/>
      <c r="G4834" s="213"/>
      <c r="H4834" s="213"/>
      <c r="I4834" s="213"/>
      <c r="J4834" s="213"/>
    </row>
    <row r="4835" spans="2:10">
      <c r="B4835" s="239"/>
      <c r="C4835" s="213"/>
      <c r="E4835" s="213"/>
      <c r="F4835" s="213"/>
      <c r="G4835" s="213"/>
      <c r="H4835" s="213"/>
      <c r="I4835" s="213"/>
      <c r="J4835" s="213"/>
    </row>
    <row r="4836" spans="2:10">
      <c r="B4836" s="239"/>
      <c r="C4836" s="213"/>
      <c r="E4836" s="213"/>
      <c r="F4836" s="213"/>
      <c r="G4836" s="213"/>
      <c r="H4836" s="213"/>
      <c r="I4836" s="213"/>
      <c r="J4836" s="213"/>
    </row>
    <row r="4837" spans="2:10">
      <c r="B4837" s="239"/>
      <c r="C4837" s="213"/>
      <c r="E4837" s="213"/>
      <c r="F4837" s="213"/>
      <c r="G4837" s="213"/>
      <c r="H4837" s="213"/>
      <c r="I4837" s="213"/>
      <c r="J4837" s="213"/>
    </row>
    <row r="4838" spans="2:10">
      <c r="B4838" s="239"/>
      <c r="C4838" s="213"/>
      <c r="E4838" s="213"/>
      <c r="F4838" s="213"/>
      <c r="G4838" s="213"/>
      <c r="H4838" s="213"/>
      <c r="I4838" s="213"/>
      <c r="J4838" s="213"/>
    </row>
    <row r="4839" spans="2:10">
      <c r="B4839" s="239"/>
      <c r="C4839" s="213"/>
      <c r="E4839" s="213"/>
      <c r="F4839" s="213"/>
      <c r="G4839" s="213"/>
      <c r="H4839" s="213"/>
      <c r="I4839" s="213"/>
      <c r="J4839" s="213"/>
    </row>
    <row r="4840" spans="2:10">
      <c r="B4840" s="239"/>
      <c r="C4840" s="213"/>
      <c r="E4840" s="213"/>
      <c r="F4840" s="213"/>
      <c r="G4840" s="213"/>
      <c r="H4840" s="213"/>
      <c r="I4840" s="213"/>
      <c r="J4840" s="213"/>
    </row>
    <row r="4841" spans="2:10">
      <c r="B4841" s="239"/>
      <c r="C4841" s="213"/>
      <c r="E4841" s="213"/>
      <c r="F4841" s="213"/>
      <c r="G4841" s="213"/>
      <c r="H4841" s="213"/>
      <c r="I4841" s="213"/>
      <c r="J4841" s="213"/>
    </row>
    <row r="4842" spans="2:10">
      <c r="B4842" s="239"/>
      <c r="C4842" s="213"/>
      <c r="E4842" s="213"/>
      <c r="F4842" s="213"/>
      <c r="G4842" s="213"/>
      <c r="H4842" s="213"/>
      <c r="I4842" s="213"/>
      <c r="J4842" s="213"/>
    </row>
    <row r="4843" spans="2:10">
      <c r="B4843" s="239"/>
      <c r="C4843" s="213"/>
      <c r="E4843" s="213"/>
      <c r="F4843" s="213"/>
      <c r="G4843" s="213"/>
      <c r="H4843" s="213"/>
      <c r="I4843" s="213"/>
      <c r="J4843" s="213"/>
    </row>
    <row r="4844" spans="2:10">
      <c r="B4844" s="239"/>
      <c r="C4844" s="213"/>
      <c r="E4844" s="213"/>
      <c r="F4844" s="213"/>
      <c r="G4844" s="213"/>
      <c r="H4844" s="213"/>
      <c r="I4844" s="213"/>
      <c r="J4844" s="213"/>
    </row>
    <row r="4845" spans="2:10">
      <c r="B4845" s="239"/>
      <c r="C4845" s="213"/>
      <c r="E4845" s="213"/>
      <c r="F4845" s="213"/>
      <c r="G4845" s="213"/>
      <c r="H4845" s="213"/>
      <c r="I4845" s="213"/>
      <c r="J4845" s="213"/>
    </row>
    <row r="4846" spans="2:10">
      <c r="B4846" s="239"/>
      <c r="C4846" s="213"/>
      <c r="E4846" s="213"/>
      <c r="F4846" s="213"/>
      <c r="G4846" s="213"/>
      <c r="H4846" s="213"/>
      <c r="I4846" s="213"/>
      <c r="J4846" s="213"/>
    </row>
    <row r="4847" spans="2:10">
      <c r="B4847" s="239"/>
      <c r="C4847" s="213"/>
      <c r="E4847" s="213"/>
      <c r="F4847" s="213"/>
      <c r="G4847" s="213"/>
      <c r="H4847" s="213"/>
      <c r="I4847" s="213"/>
      <c r="J4847" s="213"/>
    </row>
    <row r="4848" spans="2:10">
      <c r="B4848" s="239"/>
      <c r="C4848" s="213"/>
      <c r="E4848" s="213"/>
      <c r="F4848" s="213"/>
      <c r="G4848" s="213"/>
      <c r="H4848" s="213"/>
      <c r="I4848" s="213"/>
      <c r="J4848" s="213"/>
    </row>
    <row r="4849" spans="2:10">
      <c r="B4849" s="239"/>
      <c r="C4849" s="213"/>
      <c r="E4849" s="213"/>
      <c r="F4849" s="213"/>
      <c r="G4849" s="213"/>
      <c r="H4849" s="213"/>
      <c r="I4849" s="213"/>
      <c r="J4849" s="213"/>
    </row>
    <row r="4850" spans="2:10">
      <c r="B4850" s="239"/>
      <c r="C4850" s="213"/>
      <c r="E4850" s="213"/>
      <c r="F4850" s="213"/>
      <c r="G4850" s="213"/>
      <c r="H4850" s="213"/>
      <c r="I4850" s="213"/>
      <c r="J4850" s="213"/>
    </row>
    <row r="4851" spans="2:10">
      <c r="B4851" s="239"/>
      <c r="C4851" s="213"/>
      <c r="E4851" s="213"/>
      <c r="F4851" s="213"/>
      <c r="G4851" s="213"/>
      <c r="H4851" s="213"/>
      <c r="I4851" s="213"/>
      <c r="J4851" s="213"/>
    </row>
    <row r="4852" spans="2:10">
      <c r="B4852" s="239"/>
      <c r="C4852" s="213"/>
      <c r="E4852" s="213"/>
      <c r="F4852" s="213"/>
      <c r="G4852" s="213"/>
      <c r="H4852" s="213"/>
      <c r="I4852" s="213"/>
      <c r="J4852" s="213"/>
    </row>
    <row r="4853" spans="2:10">
      <c r="B4853" s="239"/>
      <c r="C4853" s="213"/>
      <c r="E4853" s="213"/>
      <c r="F4853" s="213"/>
      <c r="G4853" s="213"/>
      <c r="H4853" s="213"/>
      <c r="I4853" s="213"/>
      <c r="J4853" s="213"/>
    </row>
    <row r="4854" spans="2:10">
      <c r="B4854" s="239"/>
      <c r="C4854" s="213"/>
      <c r="E4854" s="213"/>
      <c r="F4854" s="213"/>
      <c r="G4854" s="213"/>
      <c r="H4854" s="213"/>
      <c r="I4854" s="213"/>
      <c r="J4854" s="213"/>
    </row>
    <row r="4855" spans="2:10">
      <c r="B4855" s="239"/>
      <c r="C4855" s="213"/>
      <c r="E4855" s="213"/>
      <c r="F4855" s="213"/>
      <c r="G4855" s="213"/>
      <c r="H4855" s="213"/>
      <c r="I4855" s="213"/>
      <c r="J4855" s="213"/>
    </row>
    <row r="4856" spans="2:10">
      <c r="B4856" s="239"/>
      <c r="C4856" s="213"/>
      <c r="E4856" s="213"/>
      <c r="F4856" s="213"/>
      <c r="G4856" s="213"/>
      <c r="H4856" s="213"/>
      <c r="I4856" s="213"/>
      <c r="J4856" s="213"/>
    </row>
    <row r="4857" spans="2:10">
      <c r="B4857" s="239"/>
      <c r="C4857" s="213"/>
      <c r="E4857" s="213"/>
      <c r="F4857" s="213"/>
      <c r="G4857" s="213"/>
      <c r="H4857" s="213"/>
      <c r="I4857" s="213"/>
      <c r="J4857" s="213"/>
    </row>
    <row r="4858" spans="2:10">
      <c r="B4858" s="239"/>
      <c r="C4858" s="213"/>
      <c r="E4858" s="213"/>
      <c r="F4858" s="213"/>
      <c r="G4858" s="213"/>
      <c r="H4858" s="213"/>
      <c r="I4858" s="213"/>
      <c r="J4858" s="213"/>
    </row>
    <row r="4859" spans="2:10">
      <c r="B4859" s="239"/>
      <c r="C4859" s="213"/>
      <c r="E4859" s="213"/>
      <c r="F4859" s="213"/>
      <c r="G4859" s="213"/>
      <c r="H4859" s="213"/>
      <c r="I4859" s="213"/>
      <c r="J4859" s="213"/>
    </row>
    <row r="4860" spans="2:10">
      <c r="B4860" s="239"/>
      <c r="C4860" s="213"/>
      <c r="E4860" s="213"/>
      <c r="F4860" s="213"/>
      <c r="G4860" s="213"/>
      <c r="H4860" s="213"/>
      <c r="I4860" s="213"/>
      <c r="J4860" s="213"/>
    </row>
    <row r="4861" spans="2:10">
      <c r="B4861" s="239"/>
      <c r="C4861" s="213"/>
      <c r="E4861" s="213"/>
      <c r="F4861" s="213"/>
      <c r="G4861" s="213"/>
      <c r="H4861" s="213"/>
      <c r="I4861" s="213"/>
      <c r="J4861" s="213"/>
    </row>
    <row r="4862" spans="2:10">
      <c r="B4862" s="239"/>
      <c r="C4862" s="213"/>
      <c r="E4862" s="213"/>
      <c r="F4862" s="213"/>
      <c r="G4862" s="213"/>
      <c r="H4862" s="213"/>
      <c r="I4862" s="213"/>
      <c r="J4862" s="213"/>
    </row>
    <row r="4863" spans="2:10">
      <c r="B4863" s="239"/>
      <c r="C4863" s="213"/>
      <c r="E4863" s="213"/>
      <c r="F4863" s="213"/>
      <c r="G4863" s="213"/>
      <c r="H4863" s="213"/>
      <c r="I4863" s="213"/>
      <c r="J4863" s="213"/>
    </row>
    <row r="4864" spans="2:10">
      <c r="B4864" s="239"/>
      <c r="C4864" s="213"/>
      <c r="E4864" s="213"/>
      <c r="F4864" s="213"/>
      <c r="G4864" s="213"/>
      <c r="H4864" s="213"/>
      <c r="I4864" s="213"/>
      <c r="J4864" s="213"/>
    </row>
    <row r="4865" spans="2:10">
      <c r="B4865" s="239"/>
      <c r="C4865" s="213"/>
      <c r="E4865" s="213"/>
      <c r="F4865" s="213"/>
      <c r="G4865" s="213"/>
      <c r="H4865" s="213"/>
      <c r="I4865" s="213"/>
      <c r="J4865" s="213"/>
    </row>
    <row r="4866" spans="2:10">
      <c r="B4866" s="239"/>
      <c r="C4866" s="213"/>
      <c r="E4866" s="213"/>
      <c r="F4866" s="213"/>
      <c r="G4866" s="213"/>
      <c r="H4866" s="213"/>
      <c r="I4866" s="213"/>
      <c r="J4866" s="213"/>
    </row>
    <row r="4867" spans="2:10">
      <c r="B4867" s="239"/>
      <c r="C4867" s="213"/>
      <c r="E4867" s="213"/>
      <c r="F4867" s="213"/>
      <c r="G4867" s="213"/>
      <c r="H4867" s="213"/>
      <c r="I4867" s="213"/>
      <c r="J4867" s="213"/>
    </row>
    <row r="4868" spans="2:10">
      <c r="B4868" s="239"/>
      <c r="C4868" s="213"/>
      <c r="E4868" s="213"/>
      <c r="F4868" s="213"/>
      <c r="G4868" s="213"/>
      <c r="H4868" s="213"/>
      <c r="I4868" s="213"/>
      <c r="J4868" s="213"/>
    </row>
    <row r="4869" spans="2:10">
      <c r="B4869" s="239"/>
      <c r="C4869" s="213"/>
      <c r="E4869" s="213"/>
      <c r="F4869" s="213"/>
      <c r="G4869" s="213"/>
      <c r="H4869" s="213"/>
      <c r="I4869" s="213"/>
      <c r="J4869" s="213"/>
    </row>
    <row r="4870" spans="2:10">
      <c r="B4870" s="239"/>
      <c r="C4870" s="213"/>
      <c r="E4870" s="213"/>
      <c r="F4870" s="213"/>
      <c r="G4870" s="213"/>
      <c r="H4870" s="213"/>
      <c r="I4870" s="213"/>
      <c r="J4870" s="213"/>
    </row>
    <row r="4871" spans="2:10">
      <c r="B4871" s="239"/>
      <c r="C4871" s="213"/>
      <c r="E4871" s="213"/>
      <c r="F4871" s="213"/>
      <c r="G4871" s="213"/>
      <c r="H4871" s="213"/>
      <c r="I4871" s="213"/>
      <c r="J4871" s="213"/>
    </row>
    <row r="4872" spans="2:10">
      <c r="B4872" s="239"/>
      <c r="C4872" s="213"/>
      <c r="E4872" s="213"/>
      <c r="F4872" s="213"/>
      <c r="G4872" s="213"/>
      <c r="H4872" s="213"/>
      <c r="I4872" s="213"/>
      <c r="J4872" s="213"/>
    </row>
    <row r="4873" spans="2:10">
      <c r="B4873" s="239"/>
      <c r="C4873" s="213"/>
      <c r="E4873" s="213"/>
      <c r="F4873" s="213"/>
      <c r="G4873" s="213"/>
      <c r="H4873" s="213"/>
      <c r="I4873" s="213"/>
      <c r="J4873" s="213"/>
    </row>
    <row r="4874" spans="2:10">
      <c r="B4874" s="239"/>
      <c r="C4874" s="213"/>
      <c r="E4874" s="213"/>
      <c r="F4874" s="213"/>
      <c r="G4874" s="213"/>
      <c r="H4874" s="213"/>
      <c r="I4874" s="213"/>
      <c r="J4874" s="213"/>
    </row>
    <row r="4875" spans="2:10">
      <c r="B4875" s="239"/>
      <c r="C4875" s="213"/>
      <c r="E4875" s="213"/>
      <c r="F4875" s="213"/>
      <c r="G4875" s="213"/>
      <c r="H4875" s="213"/>
      <c r="I4875" s="213"/>
      <c r="J4875" s="213"/>
    </row>
    <row r="4876" spans="2:10">
      <c r="B4876" s="239"/>
      <c r="C4876" s="213"/>
      <c r="E4876" s="213"/>
      <c r="F4876" s="213"/>
      <c r="G4876" s="213"/>
      <c r="H4876" s="213"/>
      <c r="I4876" s="213"/>
      <c r="J4876" s="213"/>
    </row>
    <row r="4877" spans="2:10">
      <c r="B4877" s="239"/>
      <c r="C4877" s="213"/>
      <c r="E4877" s="213"/>
      <c r="F4877" s="213"/>
      <c r="G4877" s="213"/>
      <c r="H4877" s="213"/>
      <c r="I4877" s="213"/>
      <c r="J4877" s="213"/>
    </row>
    <row r="4878" spans="2:10">
      <c r="B4878" s="239"/>
      <c r="C4878" s="213"/>
      <c r="E4878" s="213"/>
      <c r="F4878" s="213"/>
      <c r="G4878" s="213"/>
      <c r="H4878" s="213"/>
      <c r="I4878" s="213"/>
      <c r="J4878" s="213"/>
    </row>
    <row r="4879" spans="2:10">
      <c r="B4879" s="239"/>
      <c r="C4879" s="213"/>
      <c r="E4879" s="213"/>
      <c r="F4879" s="213"/>
      <c r="G4879" s="213"/>
      <c r="H4879" s="213"/>
      <c r="I4879" s="213"/>
      <c r="J4879" s="213"/>
    </row>
    <row r="4880" spans="2:10">
      <c r="B4880" s="239"/>
      <c r="C4880" s="213"/>
      <c r="E4880" s="213"/>
      <c r="F4880" s="213"/>
      <c r="G4880" s="213"/>
      <c r="H4880" s="213"/>
      <c r="I4880" s="213"/>
      <c r="J4880" s="213"/>
    </row>
    <row r="4881" spans="2:10">
      <c r="B4881" s="239"/>
      <c r="C4881" s="213"/>
      <c r="E4881" s="213"/>
      <c r="F4881" s="213"/>
      <c r="G4881" s="213"/>
      <c r="H4881" s="213"/>
      <c r="I4881" s="213"/>
      <c r="J4881" s="213"/>
    </row>
    <row r="4882" spans="2:10">
      <c r="B4882" s="239"/>
      <c r="C4882" s="213"/>
      <c r="E4882" s="213"/>
      <c r="F4882" s="213"/>
      <c r="G4882" s="213"/>
      <c r="H4882" s="213"/>
      <c r="I4882" s="213"/>
      <c r="J4882" s="213"/>
    </row>
    <row r="4883" spans="2:10">
      <c r="B4883" s="239"/>
      <c r="C4883" s="213"/>
      <c r="E4883" s="213"/>
      <c r="F4883" s="213"/>
      <c r="G4883" s="213"/>
      <c r="H4883" s="213"/>
      <c r="I4883" s="213"/>
      <c r="J4883" s="213"/>
    </row>
    <row r="4884" spans="2:10">
      <c r="B4884" s="239"/>
      <c r="C4884" s="213"/>
      <c r="E4884" s="213"/>
      <c r="F4884" s="213"/>
      <c r="G4884" s="213"/>
      <c r="H4884" s="213"/>
      <c r="I4884" s="213"/>
      <c r="J4884" s="213"/>
    </row>
    <row r="4885" spans="2:10">
      <c r="B4885" s="239"/>
      <c r="C4885" s="213"/>
      <c r="E4885" s="213"/>
      <c r="F4885" s="213"/>
      <c r="G4885" s="213"/>
      <c r="H4885" s="213"/>
      <c r="I4885" s="213"/>
      <c r="J4885" s="213"/>
    </row>
    <row r="4886" spans="2:10">
      <c r="B4886" s="239"/>
      <c r="C4886" s="213"/>
      <c r="E4886" s="213"/>
      <c r="F4886" s="213"/>
      <c r="G4886" s="213"/>
      <c r="H4886" s="213"/>
      <c r="I4886" s="213"/>
      <c r="J4886" s="213"/>
    </row>
    <row r="4887" spans="2:10">
      <c r="B4887" s="239"/>
      <c r="C4887" s="213"/>
      <c r="E4887" s="213"/>
      <c r="F4887" s="213"/>
      <c r="G4887" s="213"/>
      <c r="H4887" s="213"/>
      <c r="I4887" s="213"/>
      <c r="J4887" s="213"/>
    </row>
    <row r="4888" spans="2:10">
      <c r="B4888" s="239"/>
      <c r="C4888" s="213"/>
      <c r="E4888" s="213"/>
      <c r="F4888" s="213"/>
      <c r="G4888" s="213"/>
      <c r="H4888" s="213"/>
      <c r="I4888" s="213"/>
      <c r="J4888" s="213"/>
    </row>
    <row r="4889" spans="2:10">
      <c r="B4889" s="239"/>
      <c r="C4889" s="213"/>
      <c r="E4889" s="213"/>
      <c r="F4889" s="213"/>
      <c r="G4889" s="213"/>
      <c r="H4889" s="213"/>
      <c r="I4889" s="213"/>
      <c r="J4889" s="213"/>
    </row>
    <row r="4890" spans="2:10">
      <c r="B4890" s="239"/>
      <c r="C4890" s="213"/>
      <c r="E4890" s="213"/>
      <c r="F4890" s="213"/>
      <c r="G4890" s="213"/>
      <c r="H4890" s="213"/>
      <c r="I4890" s="213"/>
      <c r="J4890" s="213"/>
    </row>
    <row r="4891" spans="2:10">
      <c r="B4891" s="239"/>
      <c r="C4891" s="213"/>
      <c r="E4891" s="213"/>
      <c r="F4891" s="213"/>
      <c r="G4891" s="213"/>
      <c r="H4891" s="213"/>
      <c r="I4891" s="213"/>
      <c r="J4891" s="213"/>
    </row>
    <row r="4892" spans="2:10">
      <c r="B4892" s="239"/>
      <c r="C4892" s="213"/>
      <c r="E4892" s="213"/>
      <c r="F4892" s="213"/>
      <c r="G4892" s="213"/>
      <c r="H4892" s="213"/>
      <c r="I4892" s="213"/>
      <c r="J4892" s="213"/>
    </row>
    <row r="4893" spans="2:10">
      <c r="B4893" s="239"/>
      <c r="C4893" s="213"/>
      <c r="E4893" s="213"/>
      <c r="F4893" s="213"/>
      <c r="G4893" s="213"/>
      <c r="H4893" s="213"/>
      <c r="I4893" s="213"/>
      <c r="J4893" s="213"/>
    </row>
    <row r="4894" spans="2:10">
      <c r="B4894" s="239"/>
      <c r="C4894" s="213"/>
      <c r="E4894" s="213"/>
      <c r="F4894" s="213"/>
      <c r="G4894" s="213"/>
      <c r="H4894" s="213"/>
      <c r="I4894" s="213"/>
      <c r="J4894" s="213"/>
    </row>
    <row r="4895" spans="2:10">
      <c r="B4895" s="239"/>
      <c r="C4895" s="213"/>
      <c r="E4895" s="213"/>
      <c r="F4895" s="213"/>
      <c r="G4895" s="213"/>
      <c r="H4895" s="213"/>
      <c r="I4895" s="213"/>
      <c r="J4895" s="213"/>
    </row>
    <row r="4896" spans="2:10">
      <c r="B4896" s="239"/>
      <c r="C4896" s="213"/>
      <c r="E4896" s="213"/>
      <c r="F4896" s="213"/>
      <c r="G4896" s="213"/>
      <c r="H4896" s="213"/>
      <c r="I4896" s="213"/>
      <c r="J4896" s="213"/>
    </row>
    <row r="4897" spans="2:10">
      <c r="B4897" s="239"/>
      <c r="C4897" s="213"/>
      <c r="E4897" s="213"/>
      <c r="F4897" s="213"/>
      <c r="G4897" s="213"/>
      <c r="H4897" s="213"/>
      <c r="I4897" s="213"/>
      <c r="J4897" s="213"/>
    </row>
    <row r="4898" spans="2:10">
      <c r="B4898" s="239"/>
      <c r="C4898" s="213"/>
      <c r="E4898" s="213"/>
      <c r="F4898" s="213"/>
      <c r="G4898" s="213"/>
      <c r="H4898" s="213"/>
      <c r="I4898" s="213"/>
      <c r="J4898" s="213"/>
    </row>
    <row r="4899" spans="2:10">
      <c r="B4899" s="239"/>
      <c r="C4899" s="213"/>
      <c r="E4899" s="213"/>
      <c r="F4899" s="213"/>
      <c r="G4899" s="213"/>
      <c r="H4899" s="213"/>
      <c r="I4899" s="213"/>
      <c r="J4899" s="213"/>
    </row>
    <row r="4900" spans="2:10">
      <c r="B4900" s="239"/>
      <c r="C4900" s="213"/>
      <c r="E4900" s="213"/>
      <c r="F4900" s="213"/>
      <c r="G4900" s="213"/>
      <c r="H4900" s="213"/>
      <c r="I4900" s="213"/>
      <c r="J4900" s="213"/>
    </row>
    <row r="4901" spans="2:10">
      <c r="B4901" s="239"/>
      <c r="C4901" s="213"/>
      <c r="E4901" s="213"/>
      <c r="F4901" s="213"/>
      <c r="G4901" s="213"/>
      <c r="H4901" s="213"/>
      <c r="I4901" s="213"/>
      <c r="J4901" s="213"/>
    </row>
    <row r="4902" spans="2:10">
      <c r="B4902" s="239"/>
      <c r="C4902" s="213"/>
      <c r="E4902" s="213"/>
      <c r="F4902" s="213"/>
      <c r="G4902" s="213"/>
      <c r="H4902" s="213"/>
      <c r="I4902" s="213"/>
      <c r="J4902" s="213"/>
    </row>
    <row r="4903" spans="2:10">
      <c r="B4903" s="239"/>
      <c r="C4903" s="213"/>
      <c r="E4903" s="213"/>
      <c r="F4903" s="213"/>
      <c r="G4903" s="213"/>
      <c r="H4903" s="213"/>
      <c r="I4903" s="213"/>
      <c r="J4903" s="213"/>
    </row>
    <row r="4904" spans="2:10">
      <c r="B4904" s="239"/>
      <c r="C4904" s="213"/>
      <c r="E4904" s="213"/>
      <c r="F4904" s="213"/>
      <c r="G4904" s="213"/>
      <c r="H4904" s="213"/>
      <c r="I4904" s="213"/>
      <c r="J4904" s="213"/>
    </row>
    <row r="4905" spans="2:10">
      <c r="B4905" s="239"/>
      <c r="C4905" s="213"/>
      <c r="E4905" s="213"/>
      <c r="F4905" s="213"/>
      <c r="G4905" s="213"/>
      <c r="H4905" s="213"/>
      <c r="I4905" s="213"/>
      <c r="J4905" s="213"/>
    </row>
    <row r="4906" spans="2:10">
      <c r="B4906" s="239"/>
      <c r="C4906" s="213"/>
      <c r="E4906" s="213"/>
      <c r="F4906" s="213"/>
      <c r="G4906" s="213"/>
      <c r="H4906" s="213"/>
      <c r="I4906" s="213"/>
      <c r="J4906" s="213"/>
    </row>
    <row r="4907" spans="2:10">
      <c r="B4907" s="239"/>
      <c r="C4907" s="213"/>
      <c r="E4907" s="213"/>
      <c r="F4907" s="213"/>
      <c r="G4907" s="213"/>
      <c r="H4907" s="213"/>
      <c r="I4907" s="213"/>
      <c r="J4907" s="213"/>
    </row>
    <row r="4908" spans="2:10">
      <c r="B4908" s="239"/>
      <c r="C4908" s="213"/>
      <c r="E4908" s="213"/>
      <c r="F4908" s="213"/>
      <c r="G4908" s="213"/>
      <c r="H4908" s="213"/>
      <c r="I4908" s="213"/>
      <c r="J4908" s="213"/>
    </row>
    <row r="4909" spans="2:10">
      <c r="B4909" s="239"/>
      <c r="C4909" s="213"/>
      <c r="E4909" s="213"/>
      <c r="F4909" s="213"/>
      <c r="G4909" s="213"/>
      <c r="H4909" s="213"/>
      <c r="I4909" s="213"/>
      <c r="J4909" s="213"/>
    </row>
    <row r="4910" spans="2:10">
      <c r="B4910" s="239"/>
      <c r="C4910" s="213"/>
      <c r="E4910" s="213"/>
      <c r="F4910" s="213"/>
      <c r="G4910" s="213"/>
      <c r="H4910" s="213"/>
      <c r="I4910" s="213"/>
      <c r="J4910" s="213"/>
    </row>
    <row r="4911" spans="2:10">
      <c r="B4911" s="239"/>
      <c r="C4911" s="213"/>
      <c r="E4911" s="213"/>
      <c r="F4911" s="213"/>
      <c r="G4911" s="213"/>
      <c r="H4911" s="213"/>
      <c r="I4911" s="213"/>
      <c r="J4911" s="213"/>
    </row>
    <row r="4912" spans="2:10">
      <c r="B4912" s="239"/>
      <c r="C4912" s="213"/>
      <c r="E4912" s="213"/>
      <c r="F4912" s="213"/>
      <c r="G4912" s="213"/>
      <c r="H4912" s="213"/>
      <c r="I4912" s="213"/>
      <c r="J4912" s="213"/>
    </row>
    <row r="4913" spans="2:10">
      <c r="B4913" s="239"/>
      <c r="C4913" s="213"/>
      <c r="E4913" s="213"/>
      <c r="F4913" s="213"/>
      <c r="G4913" s="213"/>
      <c r="H4913" s="213"/>
      <c r="I4913" s="213"/>
      <c r="J4913" s="213"/>
    </row>
    <row r="4914" spans="2:10">
      <c r="B4914" s="239"/>
      <c r="C4914" s="213"/>
      <c r="E4914" s="213"/>
      <c r="F4914" s="213"/>
      <c r="G4914" s="213"/>
      <c r="H4914" s="213"/>
      <c r="I4914" s="213"/>
      <c r="J4914" s="213"/>
    </row>
    <row r="4915" spans="2:10">
      <c r="B4915" s="239"/>
      <c r="C4915" s="213"/>
      <c r="E4915" s="213"/>
      <c r="F4915" s="213"/>
      <c r="G4915" s="213"/>
      <c r="H4915" s="213"/>
      <c r="I4915" s="213"/>
      <c r="J4915" s="213"/>
    </row>
    <row r="4916" spans="2:10">
      <c r="B4916" s="239"/>
      <c r="C4916" s="213"/>
      <c r="E4916" s="213"/>
      <c r="F4916" s="213"/>
      <c r="G4916" s="213"/>
      <c r="H4916" s="213"/>
      <c r="I4916" s="213"/>
      <c r="J4916" s="213"/>
    </row>
    <row r="4917" spans="2:10">
      <c r="B4917" s="239"/>
      <c r="C4917" s="213"/>
      <c r="E4917" s="213"/>
      <c r="F4917" s="213"/>
      <c r="G4917" s="213"/>
      <c r="H4917" s="213"/>
      <c r="I4917" s="213"/>
      <c r="J4917" s="213"/>
    </row>
    <row r="4918" spans="2:10">
      <c r="B4918" s="239"/>
      <c r="C4918" s="213"/>
      <c r="E4918" s="213"/>
      <c r="F4918" s="213"/>
      <c r="G4918" s="213"/>
      <c r="H4918" s="213"/>
      <c r="I4918" s="213"/>
      <c r="J4918" s="213"/>
    </row>
    <row r="4919" spans="2:10">
      <c r="B4919" s="239"/>
      <c r="C4919" s="213"/>
      <c r="E4919" s="213"/>
      <c r="F4919" s="213"/>
      <c r="G4919" s="213"/>
      <c r="H4919" s="213"/>
      <c r="I4919" s="213"/>
      <c r="J4919" s="213"/>
    </row>
    <row r="4920" spans="2:10">
      <c r="B4920" s="239"/>
      <c r="C4920" s="213"/>
      <c r="E4920" s="213"/>
      <c r="F4920" s="213"/>
      <c r="G4920" s="213"/>
      <c r="H4920" s="213"/>
      <c r="I4920" s="213"/>
      <c r="J4920" s="213"/>
    </row>
    <row r="4921" spans="2:10">
      <c r="B4921" s="239"/>
      <c r="C4921" s="213"/>
      <c r="E4921" s="213"/>
      <c r="F4921" s="213"/>
      <c r="G4921" s="213"/>
      <c r="H4921" s="213"/>
      <c r="I4921" s="213"/>
      <c r="J4921" s="213"/>
    </row>
    <row r="4922" spans="2:10">
      <c r="B4922" s="239"/>
      <c r="C4922" s="213"/>
      <c r="E4922" s="213"/>
      <c r="F4922" s="213"/>
      <c r="G4922" s="213"/>
      <c r="H4922" s="213"/>
      <c r="I4922" s="213"/>
      <c r="J4922" s="213"/>
    </row>
    <row r="4923" spans="2:10">
      <c r="B4923" s="239"/>
      <c r="C4923" s="213"/>
      <c r="E4923" s="213"/>
      <c r="F4923" s="213"/>
      <c r="G4923" s="213"/>
      <c r="H4923" s="213"/>
      <c r="I4923" s="213"/>
      <c r="J4923" s="213"/>
    </row>
    <row r="4924" spans="2:10">
      <c r="B4924" s="239"/>
      <c r="C4924" s="213"/>
      <c r="E4924" s="213"/>
      <c r="F4924" s="213"/>
      <c r="G4924" s="213"/>
      <c r="H4924" s="213"/>
      <c r="I4924" s="213"/>
      <c r="J4924" s="213"/>
    </row>
    <row r="4925" spans="2:10">
      <c r="B4925" s="239"/>
      <c r="C4925" s="213"/>
      <c r="E4925" s="213"/>
      <c r="F4925" s="213"/>
      <c r="G4925" s="213"/>
      <c r="H4925" s="213"/>
      <c r="I4925" s="213"/>
      <c r="J4925" s="213"/>
    </row>
    <row r="4926" spans="2:10">
      <c r="B4926" s="239"/>
      <c r="C4926" s="213"/>
      <c r="E4926" s="213"/>
      <c r="F4926" s="213"/>
      <c r="G4926" s="213"/>
      <c r="H4926" s="213"/>
      <c r="I4926" s="213"/>
      <c r="J4926" s="213"/>
    </row>
    <row r="4927" spans="2:10">
      <c r="B4927" s="239"/>
      <c r="C4927" s="213"/>
      <c r="E4927" s="213"/>
      <c r="F4927" s="213"/>
      <c r="G4927" s="213"/>
      <c r="H4927" s="213"/>
      <c r="I4927" s="213"/>
      <c r="J4927" s="213"/>
    </row>
    <row r="4928" spans="2:10">
      <c r="B4928" s="239"/>
      <c r="C4928" s="213"/>
      <c r="E4928" s="213"/>
      <c r="F4928" s="213"/>
      <c r="G4928" s="213"/>
      <c r="H4928" s="213"/>
      <c r="I4928" s="213"/>
      <c r="J4928" s="213"/>
    </row>
    <row r="4929" spans="2:10">
      <c r="B4929" s="239"/>
      <c r="C4929" s="213"/>
      <c r="E4929" s="213"/>
      <c r="F4929" s="213"/>
      <c r="G4929" s="213"/>
      <c r="H4929" s="213"/>
      <c r="I4929" s="213"/>
      <c r="J4929" s="213"/>
    </row>
    <row r="4930" spans="2:10">
      <c r="B4930" s="239"/>
      <c r="C4930" s="213"/>
      <c r="E4930" s="213"/>
      <c r="F4930" s="213"/>
      <c r="G4930" s="213"/>
      <c r="H4930" s="213"/>
      <c r="I4930" s="213"/>
      <c r="J4930" s="213"/>
    </row>
    <row r="4931" spans="2:10">
      <c r="B4931" s="239"/>
      <c r="C4931" s="213"/>
      <c r="E4931" s="213"/>
      <c r="F4931" s="213"/>
      <c r="G4931" s="213"/>
      <c r="H4931" s="213"/>
      <c r="I4931" s="213"/>
      <c r="J4931" s="213"/>
    </row>
    <row r="4932" spans="2:10">
      <c r="B4932" s="239"/>
      <c r="C4932" s="213"/>
      <c r="E4932" s="213"/>
      <c r="F4932" s="213"/>
      <c r="G4932" s="213"/>
      <c r="H4932" s="213"/>
      <c r="I4932" s="213"/>
      <c r="J4932" s="213"/>
    </row>
    <row r="4933" spans="2:10">
      <c r="B4933" s="239"/>
      <c r="C4933" s="213"/>
      <c r="E4933" s="213"/>
      <c r="F4933" s="213"/>
      <c r="G4933" s="213"/>
      <c r="H4933" s="213"/>
      <c r="I4933" s="213"/>
      <c r="J4933" s="213"/>
    </row>
    <row r="4934" spans="2:10">
      <c r="B4934" s="239"/>
      <c r="C4934" s="213"/>
      <c r="E4934" s="213"/>
      <c r="F4934" s="213"/>
      <c r="G4934" s="213"/>
      <c r="H4934" s="213"/>
      <c r="I4934" s="213"/>
      <c r="J4934" s="213"/>
    </row>
    <row r="4935" spans="2:10">
      <c r="B4935" s="239"/>
      <c r="C4935" s="213"/>
      <c r="E4935" s="213"/>
      <c r="F4935" s="213"/>
      <c r="G4935" s="213"/>
      <c r="H4935" s="213"/>
      <c r="I4935" s="213"/>
      <c r="J4935" s="213"/>
    </row>
    <row r="4936" spans="2:10">
      <c r="B4936" s="239"/>
      <c r="C4936" s="213"/>
      <c r="E4936" s="213"/>
      <c r="F4936" s="213"/>
      <c r="G4936" s="213"/>
      <c r="H4936" s="213"/>
      <c r="I4936" s="213"/>
      <c r="J4936" s="213"/>
    </row>
    <row r="4937" spans="2:10">
      <c r="B4937" s="239"/>
      <c r="C4937" s="213"/>
      <c r="E4937" s="213"/>
      <c r="F4937" s="213"/>
      <c r="G4937" s="213"/>
      <c r="H4937" s="213"/>
      <c r="I4937" s="213"/>
      <c r="J4937" s="213"/>
    </row>
    <row r="4938" spans="2:10">
      <c r="B4938" s="239"/>
      <c r="C4938" s="213"/>
      <c r="E4938" s="213"/>
      <c r="F4938" s="213"/>
      <c r="G4938" s="213"/>
      <c r="H4938" s="213"/>
      <c r="I4938" s="213"/>
      <c r="J4938" s="213"/>
    </row>
    <row r="4939" spans="2:10">
      <c r="B4939" s="239"/>
      <c r="C4939" s="213"/>
      <c r="E4939" s="213"/>
      <c r="F4939" s="213"/>
      <c r="G4939" s="213"/>
      <c r="H4939" s="213"/>
      <c r="I4939" s="213"/>
      <c r="J4939" s="213"/>
    </row>
    <row r="4940" spans="2:10">
      <c r="B4940" s="239"/>
      <c r="C4940" s="213"/>
      <c r="E4940" s="213"/>
      <c r="F4940" s="213"/>
      <c r="G4940" s="213"/>
      <c r="H4940" s="213"/>
      <c r="I4940" s="213"/>
      <c r="J4940" s="213"/>
    </row>
    <row r="4941" spans="2:10">
      <c r="B4941" s="239"/>
      <c r="C4941" s="213"/>
      <c r="E4941" s="213"/>
      <c r="F4941" s="213"/>
      <c r="G4941" s="213"/>
      <c r="H4941" s="213"/>
      <c r="I4941" s="213"/>
      <c r="J4941" s="213"/>
    </row>
    <row r="4942" spans="2:10">
      <c r="B4942" s="239"/>
      <c r="C4942" s="213"/>
      <c r="E4942" s="213"/>
      <c r="F4942" s="213"/>
      <c r="G4942" s="213"/>
      <c r="H4942" s="213"/>
      <c r="I4942" s="213"/>
      <c r="J4942" s="213"/>
    </row>
    <row r="4943" spans="2:10">
      <c r="B4943" s="239"/>
      <c r="C4943" s="213"/>
      <c r="E4943" s="213"/>
      <c r="F4943" s="213"/>
      <c r="G4943" s="213"/>
      <c r="H4943" s="213"/>
      <c r="I4943" s="213"/>
      <c r="J4943" s="213"/>
    </row>
    <row r="4944" spans="2:10">
      <c r="B4944" s="239"/>
      <c r="C4944" s="213"/>
      <c r="E4944" s="213"/>
      <c r="F4944" s="213"/>
      <c r="G4944" s="213"/>
      <c r="H4944" s="213"/>
      <c r="I4944" s="213"/>
      <c r="J4944" s="213"/>
    </row>
    <row r="4945" spans="2:10">
      <c r="B4945" s="239"/>
      <c r="C4945" s="213"/>
      <c r="E4945" s="213"/>
      <c r="F4945" s="213"/>
      <c r="G4945" s="213"/>
      <c r="H4945" s="213"/>
      <c r="I4945" s="213"/>
      <c r="J4945" s="213"/>
    </row>
    <row r="4946" spans="2:10">
      <c r="B4946" s="239"/>
      <c r="C4946" s="213"/>
      <c r="E4946" s="213"/>
      <c r="F4946" s="213"/>
      <c r="G4946" s="213"/>
      <c r="H4946" s="213"/>
      <c r="I4946" s="213"/>
      <c r="J4946" s="213"/>
    </row>
    <row r="4947" spans="2:10">
      <c r="B4947" s="239"/>
      <c r="C4947" s="213"/>
      <c r="E4947" s="213"/>
      <c r="F4947" s="213"/>
      <c r="G4947" s="213"/>
      <c r="H4947" s="213"/>
      <c r="I4947" s="213"/>
      <c r="J4947" s="213"/>
    </row>
    <row r="4948" spans="2:10">
      <c r="B4948" s="239"/>
      <c r="C4948" s="213"/>
      <c r="E4948" s="213"/>
      <c r="F4948" s="213"/>
      <c r="G4948" s="213"/>
      <c r="H4948" s="213"/>
      <c r="I4948" s="213"/>
      <c r="J4948" s="213"/>
    </row>
    <row r="4949" spans="2:10">
      <c r="B4949" s="239"/>
      <c r="C4949" s="213"/>
      <c r="E4949" s="213"/>
      <c r="F4949" s="213"/>
      <c r="G4949" s="213"/>
      <c r="H4949" s="213"/>
      <c r="I4949" s="213"/>
      <c r="J4949" s="213"/>
    </row>
    <row r="4950" spans="2:10">
      <c r="B4950" s="239"/>
      <c r="C4950" s="213"/>
      <c r="E4950" s="213"/>
      <c r="F4950" s="213"/>
      <c r="G4950" s="213"/>
      <c r="H4950" s="213"/>
      <c r="I4950" s="213"/>
      <c r="J4950" s="213"/>
    </row>
    <row r="4951" spans="2:10">
      <c r="B4951" s="239"/>
      <c r="C4951" s="213"/>
      <c r="E4951" s="213"/>
      <c r="F4951" s="213"/>
      <c r="G4951" s="213"/>
      <c r="H4951" s="213"/>
      <c r="I4951" s="213"/>
      <c r="J4951" s="213"/>
    </row>
    <row r="4952" spans="2:10">
      <c r="B4952" s="239"/>
      <c r="C4952" s="213"/>
      <c r="E4952" s="213"/>
      <c r="F4952" s="213"/>
      <c r="G4952" s="213"/>
      <c r="H4952" s="213"/>
      <c r="I4952" s="213"/>
      <c r="J4952" s="213"/>
    </row>
    <row r="4953" spans="2:10">
      <c r="B4953" s="239"/>
      <c r="C4953" s="213"/>
      <c r="E4953" s="213"/>
      <c r="F4953" s="213"/>
      <c r="G4953" s="213"/>
      <c r="H4953" s="213"/>
      <c r="I4953" s="213"/>
      <c r="J4953" s="213"/>
    </row>
    <row r="4954" spans="2:10">
      <c r="B4954" s="239"/>
      <c r="C4954" s="213"/>
      <c r="E4954" s="213"/>
      <c r="F4954" s="213"/>
      <c r="G4954" s="213"/>
      <c r="H4954" s="213"/>
      <c r="I4954" s="213"/>
      <c r="J4954" s="213"/>
    </row>
    <row r="4955" spans="2:10">
      <c r="B4955" s="239"/>
      <c r="C4955" s="213"/>
      <c r="E4955" s="213"/>
      <c r="F4955" s="213"/>
      <c r="G4955" s="213"/>
      <c r="H4955" s="213"/>
      <c r="I4955" s="213"/>
      <c r="J4955" s="213"/>
    </row>
    <row r="4956" spans="2:10">
      <c r="B4956" s="239"/>
      <c r="C4956" s="213"/>
      <c r="E4956" s="213"/>
      <c r="F4956" s="213"/>
      <c r="G4956" s="213"/>
      <c r="H4956" s="213"/>
      <c r="I4956" s="213"/>
      <c r="J4956" s="213"/>
    </row>
    <row r="4957" spans="2:10">
      <c r="B4957" s="239"/>
      <c r="C4957" s="213"/>
      <c r="E4957" s="213"/>
      <c r="F4957" s="213"/>
      <c r="G4957" s="213"/>
      <c r="H4957" s="213"/>
      <c r="I4957" s="213"/>
      <c r="J4957" s="213"/>
    </row>
    <row r="4958" spans="2:10">
      <c r="B4958" s="239"/>
      <c r="C4958" s="213"/>
      <c r="E4958" s="213"/>
      <c r="F4958" s="213"/>
      <c r="G4958" s="213"/>
      <c r="H4958" s="213"/>
      <c r="I4958" s="213"/>
      <c r="J4958" s="213"/>
    </row>
    <row r="4959" spans="2:10">
      <c r="B4959" s="239"/>
      <c r="C4959" s="213"/>
      <c r="E4959" s="213"/>
      <c r="F4959" s="213"/>
      <c r="G4959" s="213"/>
      <c r="H4959" s="213"/>
      <c r="I4959" s="213"/>
      <c r="J4959" s="213"/>
    </row>
    <row r="4960" spans="2:10">
      <c r="B4960" s="239"/>
      <c r="C4960" s="213"/>
      <c r="E4960" s="213"/>
      <c r="F4960" s="213"/>
      <c r="G4960" s="213"/>
      <c r="H4960" s="213"/>
      <c r="I4960" s="213"/>
      <c r="J4960" s="213"/>
    </row>
    <row r="4961" spans="2:10">
      <c r="B4961" s="239"/>
      <c r="C4961" s="213"/>
      <c r="E4961" s="213"/>
      <c r="F4961" s="213"/>
      <c r="G4961" s="213"/>
      <c r="H4961" s="213"/>
      <c r="I4961" s="213"/>
      <c r="J4961" s="213"/>
    </row>
    <row r="4962" spans="2:10">
      <c r="B4962" s="239"/>
      <c r="C4962" s="213"/>
      <c r="E4962" s="213"/>
      <c r="F4962" s="213"/>
      <c r="G4962" s="213"/>
      <c r="H4962" s="213"/>
      <c r="I4962" s="213"/>
      <c r="J4962" s="213"/>
    </row>
    <row r="4963" spans="2:10">
      <c r="B4963" s="239"/>
      <c r="C4963" s="213"/>
      <c r="E4963" s="213"/>
      <c r="F4963" s="213"/>
      <c r="G4963" s="213"/>
      <c r="H4963" s="213"/>
      <c r="I4963" s="213"/>
      <c r="J4963" s="213"/>
    </row>
    <row r="4964" spans="2:10">
      <c r="B4964" s="239"/>
      <c r="C4964" s="213"/>
      <c r="E4964" s="213"/>
      <c r="F4964" s="213"/>
      <c r="G4964" s="213"/>
      <c r="H4964" s="213"/>
      <c r="I4964" s="213"/>
      <c r="J4964" s="213"/>
    </row>
    <row r="4965" spans="2:10">
      <c r="B4965" s="239"/>
      <c r="C4965" s="213"/>
      <c r="E4965" s="213"/>
      <c r="F4965" s="213"/>
      <c r="G4965" s="213"/>
      <c r="H4965" s="213"/>
      <c r="I4965" s="213"/>
      <c r="J4965" s="213"/>
    </row>
    <row r="4966" spans="2:10">
      <c r="B4966" s="239"/>
      <c r="C4966" s="213"/>
      <c r="E4966" s="213"/>
      <c r="F4966" s="213"/>
      <c r="G4966" s="213"/>
      <c r="H4966" s="213"/>
      <c r="I4966" s="213"/>
      <c r="J4966" s="213"/>
    </row>
    <row r="4967" spans="2:10">
      <c r="B4967" s="239"/>
      <c r="C4967" s="213"/>
      <c r="E4967" s="213"/>
      <c r="F4967" s="213"/>
      <c r="G4967" s="213"/>
      <c r="H4967" s="213"/>
      <c r="I4967" s="213"/>
      <c r="J4967" s="213"/>
    </row>
    <row r="4968" spans="2:10">
      <c r="B4968" s="239"/>
      <c r="C4968" s="213"/>
      <c r="E4968" s="213"/>
      <c r="F4968" s="213"/>
      <c r="G4968" s="213"/>
      <c r="H4968" s="213"/>
      <c r="I4968" s="213"/>
      <c r="J4968" s="213"/>
    </row>
    <row r="4969" spans="2:10">
      <c r="B4969" s="239"/>
      <c r="C4969" s="213"/>
      <c r="E4969" s="213"/>
      <c r="F4969" s="213"/>
      <c r="G4969" s="213"/>
      <c r="H4969" s="213"/>
      <c r="I4969" s="213"/>
      <c r="J4969" s="213"/>
    </row>
    <row r="4970" spans="2:10">
      <c r="B4970" s="239"/>
      <c r="C4970" s="213"/>
      <c r="E4970" s="213"/>
      <c r="F4970" s="213"/>
      <c r="G4970" s="213"/>
      <c r="H4970" s="213"/>
      <c r="I4970" s="213"/>
      <c r="J4970" s="213"/>
    </row>
    <row r="4971" spans="2:10">
      <c r="B4971" s="239"/>
      <c r="C4971" s="213"/>
      <c r="E4971" s="213"/>
      <c r="F4971" s="213"/>
      <c r="G4971" s="213"/>
      <c r="H4971" s="213"/>
      <c r="I4971" s="213"/>
      <c r="J4971" s="213"/>
    </row>
    <row r="4972" spans="2:10">
      <c r="B4972" s="239"/>
      <c r="C4972" s="213"/>
      <c r="E4972" s="213"/>
      <c r="F4972" s="213"/>
      <c r="G4972" s="213"/>
      <c r="H4972" s="213"/>
      <c r="I4972" s="213"/>
      <c r="J4972" s="213"/>
    </row>
    <row r="4973" spans="2:10">
      <c r="B4973" s="239"/>
      <c r="C4973" s="213"/>
      <c r="E4973" s="213"/>
      <c r="F4973" s="213"/>
      <c r="G4973" s="213"/>
      <c r="H4973" s="213"/>
      <c r="I4973" s="213"/>
      <c r="J4973" s="213"/>
    </row>
    <row r="4974" spans="2:10">
      <c r="B4974" s="239"/>
      <c r="C4974" s="213"/>
      <c r="E4974" s="213"/>
      <c r="F4974" s="213"/>
      <c r="G4974" s="213"/>
      <c r="H4974" s="213"/>
      <c r="I4974" s="213"/>
      <c r="J4974" s="213"/>
    </row>
    <row r="4975" spans="2:10">
      <c r="B4975" s="239"/>
      <c r="C4975" s="213"/>
      <c r="E4975" s="213"/>
      <c r="F4975" s="213"/>
      <c r="G4975" s="213"/>
      <c r="H4975" s="213"/>
      <c r="I4975" s="213"/>
      <c r="J4975" s="213"/>
    </row>
    <row r="4976" spans="2:10">
      <c r="B4976" s="239"/>
      <c r="C4976" s="213"/>
      <c r="E4976" s="213"/>
      <c r="F4976" s="213"/>
      <c r="G4976" s="213"/>
      <c r="H4976" s="213"/>
      <c r="I4976" s="213"/>
      <c r="J4976" s="213"/>
    </row>
    <row r="4977" spans="2:10">
      <c r="B4977" s="239"/>
      <c r="C4977" s="213"/>
      <c r="E4977" s="213"/>
      <c r="F4977" s="213"/>
      <c r="G4977" s="213"/>
      <c r="H4977" s="213"/>
      <c r="I4977" s="213"/>
      <c r="J4977" s="213"/>
    </row>
    <row r="4978" spans="2:10">
      <c r="B4978" s="239"/>
      <c r="C4978" s="213"/>
      <c r="E4978" s="213"/>
      <c r="F4978" s="213"/>
      <c r="G4978" s="213"/>
      <c r="H4978" s="213"/>
      <c r="I4978" s="213"/>
      <c r="J4978" s="213"/>
    </row>
    <row r="4979" spans="2:10">
      <c r="B4979" s="239"/>
      <c r="C4979" s="213"/>
      <c r="E4979" s="213"/>
      <c r="F4979" s="213"/>
      <c r="G4979" s="213"/>
      <c r="H4979" s="213"/>
      <c r="I4979" s="213"/>
      <c r="J4979" s="213"/>
    </row>
    <row r="4980" spans="2:10">
      <c r="B4980" s="239"/>
      <c r="C4980" s="213"/>
      <c r="E4980" s="213"/>
      <c r="F4980" s="213"/>
      <c r="G4980" s="213"/>
      <c r="H4980" s="213"/>
      <c r="I4980" s="213"/>
      <c r="J4980" s="213"/>
    </row>
    <row r="4981" spans="2:10">
      <c r="B4981" s="239"/>
      <c r="C4981" s="213"/>
      <c r="E4981" s="213"/>
      <c r="F4981" s="213"/>
      <c r="G4981" s="213"/>
      <c r="H4981" s="213"/>
      <c r="I4981" s="213"/>
      <c r="J4981" s="213"/>
    </row>
    <row r="4982" spans="2:10">
      <c r="B4982" s="239"/>
      <c r="C4982" s="213"/>
      <c r="E4982" s="213"/>
      <c r="F4982" s="213"/>
      <c r="G4982" s="213"/>
      <c r="H4982" s="213"/>
      <c r="I4982" s="213"/>
      <c r="J4982" s="213"/>
    </row>
    <row r="4983" spans="2:10">
      <c r="B4983" s="239"/>
      <c r="C4983" s="213"/>
      <c r="E4983" s="213"/>
      <c r="F4983" s="213"/>
      <c r="G4983" s="213"/>
      <c r="H4983" s="213"/>
      <c r="I4983" s="213"/>
      <c r="J4983" s="213"/>
    </row>
    <row r="4984" spans="2:10">
      <c r="B4984" s="239"/>
      <c r="C4984" s="213"/>
      <c r="E4984" s="213"/>
      <c r="F4984" s="213"/>
      <c r="G4984" s="213"/>
      <c r="H4984" s="213"/>
      <c r="I4984" s="213"/>
      <c r="J4984" s="213"/>
    </row>
    <row r="4985" spans="2:10">
      <c r="B4985" s="239"/>
      <c r="C4985" s="213"/>
      <c r="E4985" s="213"/>
      <c r="F4985" s="213"/>
      <c r="G4985" s="213"/>
      <c r="H4985" s="213"/>
      <c r="I4985" s="213"/>
      <c r="J4985" s="213"/>
    </row>
    <row r="4986" spans="2:10">
      <c r="B4986" s="239"/>
      <c r="C4986" s="213"/>
      <c r="E4986" s="213"/>
      <c r="F4986" s="213"/>
      <c r="G4986" s="213"/>
      <c r="H4986" s="213"/>
      <c r="I4986" s="213"/>
      <c r="J4986" s="213"/>
    </row>
    <row r="4987" spans="2:10">
      <c r="B4987" s="239"/>
      <c r="C4987" s="213"/>
      <c r="E4987" s="213"/>
      <c r="F4987" s="213"/>
      <c r="G4987" s="213"/>
      <c r="H4987" s="213"/>
      <c r="I4987" s="213"/>
      <c r="J4987" s="213"/>
    </row>
    <row r="4988" spans="2:10">
      <c r="B4988" s="239"/>
      <c r="C4988" s="213"/>
      <c r="E4988" s="213"/>
      <c r="F4988" s="213"/>
      <c r="G4988" s="213"/>
      <c r="H4988" s="213"/>
      <c r="I4988" s="213"/>
      <c r="J4988" s="213"/>
    </row>
    <row r="4989" spans="2:10">
      <c r="B4989" s="239"/>
      <c r="C4989" s="213"/>
      <c r="E4989" s="213"/>
      <c r="F4989" s="213"/>
      <c r="G4989" s="213"/>
      <c r="H4989" s="213"/>
      <c r="I4989" s="213"/>
      <c r="J4989" s="213"/>
    </row>
    <row r="4990" spans="2:10">
      <c r="B4990" s="239"/>
      <c r="C4990" s="213"/>
      <c r="E4990" s="213"/>
      <c r="F4990" s="213"/>
      <c r="G4990" s="213"/>
      <c r="H4990" s="213"/>
      <c r="I4990" s="213"/>
      <c r="J4990" s="213"/>
    </row>
    <row r="4991" spans="2:10">
      <c r="B4991" s="239"/>
      <c r="C4991" s="213"/>
      <c r="E4991" s="213"/>
      <c r="F4991" s="213"/>
      <c r="G4991" s="213"/>
      <c r="H4991" s="213"/>
      <c r="I4991" s="213"/>
      <c r="J4991" s="213"/>
    </row>
    <row r="4992" spans="2:10">
      <c r="B4992" s="239"/>
      <c r="C4992" s="213"/>
      <c r="E4992" s="213"/>
      <c r="F4992" s="213"/>
      <c r="G4992" s="213"/>
      <c r="H4992" s="213"/>
      <c r="I4992" s="213"/>
      <c r="J4992" s="213"/>
    </row>
    <row r="4993" spans="2:10">
      <c r="B4993" s="239"/>
      <c r="C4993" s="213"/>
      <c r="E4993" s="213"/>
      <c r="F4993" s="213"/>
      <c r="G4993" s="213"/>
      <c r="H4993" s="213"/>
      <c r="I4993" s="213"/>
      <c r="J4993" s="213"/>
    </row>
    <row r="4994" spans="2:10">
      <c r="B4994" s="239"/>
      <c r="C4994" s="213"/>
      <c r="E4994" s="213"/>
      <c r="F4994" s="213"/>
      <c r="G4994" s="213"/>
      <c r="H4994" s="213"/>
      <c r="I4994" s="213"/>
      <c r="J4994" s="213"/>
    </row>
    <row r="4995" spans="2:10">
      <c r="B4995" s="239"/>
      <c r="C4995" s="213"/>
      <c r="E4995" s="213"/>
      <c r="F4995" s="213"/>
      <c r="G4995" s="213"/>
      <c r="H4995" s="213"/>
      <c r="I4995" s="213"/>
      <c r="J4995" s="213"/>
    </row>
    <row r="4996" spans="2:10">
      <c r="B4996" s="239"/>
      <c r="C4996" s="213"/>
      <c r="E4996" s="213"/>
      <c r="F4996" s="213"/>
      <c r="G4996" s="213"/>
      <c r="H4996" s="213"/>
      <c r="I4996" s="213"/>
      <c r="J4996" s="213"/>
    </row>
    <row r="4997" spans="2:10">
      <c r="B4997" s="239"/>
      <c r="C4997" s="213"/>
      <c r="E4997" s="213"/>
      <c r="F4997" s="213"/>
      <c r="G4997" s="213"/>
      <c r="H4997" s="213"/>
      <c r="I4997" s="213"/>
      <c r="J4997" s="213"/>
    </row>
    <row r="4998" spans="2:10">
      <c r="B4998" s="239"/>
      <c r="C4998" s="213"/>
      <c r="E4998" s="213"/>
      <c r="F4998" s="213"/>
      <c r="G4998" s="213"/>
      <c r="H4998" s="213"/>
      <c r="I4998" s="213"/>
      <c r="J4998" s="213"/>
    </row>
    <row r="4999" spans="2:10">
      <c r="B4999" s="239"/>
      <c r="C4999" s="213"/>
      <c r="E4999" s="213"/>
      <c r="F4999" s="213"/>
      <c r="G4999" s="213"/>
      <c r="H4999" s="213"/>
      <c r="I4999" s="213"/>
      <c r="J4999" s="213"/>
    </row>
    <row r="5000" spans="2:10">
      <c r="B5000" s="239"/>
      <c r="C5000" s="213"/>
      <c r="E5000" s="213"/>
      <c r="F5000" s="213"/>
      <c r="G5000" s="213"/>
      <c r="H5000" s="213"/>
      <c r="I5000" s="213"/>
      <c r="J5000" s="213"/>
    </row>
    <row r="5001" spans="2:10">
      <c r="B5001" s="239"/>
      <c r="C5001" s="213"/>
      <c r="E5001" s="213"/>
      <c r="F5001" s="213"/>
      <c r="G5001" s="213"/>
      <c r="H5001" s="213"/>
      <c r="I5001" s="213"/>
      <c r="J5001" s="213"/>
    </row>
    <row r="5002" spans="2:10">
      <c r="B5002" s="239"/>
      <c r="C5002" s="213"/>
      <c r="E5002" s="213"/>
      <c r="F5002" s="213"/>
      <c r="G5002" s="213"/>
      <c r="H5002" s="213"/>
      <c r="I5002" s="213"/>
      <c r="J5002" s="213"/>
    </row>
    <row r="5003" spans="2:10">
      <c r="B5003" s="239"/>
      <c r="C5003" s="213"/>
      <c r="E5003" s="213"/>
      <c r="F5003" s="213"/>
      <c r="G5003" s="213"/>
      <c r="H5003" s="213"/>
      <c r="I5003" s="213"/>
      <c r="J5003" s="213"/>
    </row>
    <row r="5004" spans="2:10">
      <c r="B5004" s="239"/>
      <c r="C5004" s="213"/>
      <c r="E5004" s="213"/>
      <c r="F5004" s="213"/>
      <c r="G5004" s="213"/>
      <c r="H5004" s="213"/>
      <c r="I5004" s="213"/>
      <c r="J5004" s="213"/>
    </row>
    <row r="5005" spans="2:10">
      <c r="B5005" s="239"/>
      <c r="C5005" s="213"/>
      <c r="E5005" s="213"/>
      <c r="F5005" s="213"/>
      <c r="G5005" s="213"/>
      <c r="H5005" s="213"/>
      <c r="I5005" s="213"/>
      <c r="J5005" s="213"/>
    </row>
    <row r="5006" spans="2:10">
      <c r="B5006" s="239"/>
      <c r="C5006" s="213"/>
      <c r="E5006" s="213"/>
      <c r="F5006" s="213"/>
      <c r="G5006" s="213"/>
      <c r="H5006" s="213"/>
      <c r="I5006" s="213"/>
      <c r="J5006" s="213"/>
    </row>
    <row r="5007" spans="2:10">
      <c r="B5007" s="239"/>
      <c r="C5007" s="213"/>
      <c r="E5007" s="213"/>
      <c r="F5007" s="213"/>
      <c r="G5007" s="213"/>
      <c r="H5007" s="213"/>
      <c r="I5007" s="213"/>
      <c r="J5007" s="213"/>
    </row>
    <row r="5008" spans="2:10">
      <c r="B5008" s="239"/>
      <c r="C5008" s="213"/>
      <c r="E5008" s="213"/>
      <c r="F5008" s="213"/>
      <c r="G5008" s="213"/>
      <c r="H5008" s="213"/>
      <c r="I5008" s="213"/>
      <c r="J5008" s="213"/>
    </row>
    <row r="5009" spans="2:10">
      <c r="B5009" s="239"/>
      <c r="C5009" s="213"/>
      <c r="E5009" s="213"/>
      <c r="F5009" s="213"/>
      <c r="G5009" s="213"/>
      <c r="H5009" s="213"/>
      <c r="I5009" s="213"/>
      <c r="J5009" s="213"/>
    </row>
    <row r="5010" spans="2:10">
      <c r="B5010" s="239"/>
      <c r="C5010" s="213"/>
      <c r="E5010" s="213"/>
      <c r="F5010" s="213"/>
      <c r="G5010" s="213"/>
      <c r="H5010" s="213"/>
      <c r="I5010" s="213"/>
      <c r="J5010" s="213"/>
    </row>
    <row r="5011" spans="2:10">
      <c r="B5011" s="239"/>
      <c r="C5011" s="213"/>
      <c r="E5011" s="213"/>
      <c r="F5011" s="213"/>
      <c r="G5011" s="213"/>
      <c r="H5011" s="213"/>
      <c r="I5011" s="213"/>
      <c r="J5011" s="213"/>
    </row>
    <row r="5012" spans="2:10">
      <c r="B5012" s="239"/>
      <c r="C5012" s="213"/>
      <c r="E5012" s="213"/>
      <c r="F5012" s="213"/>
      <c r="G5012" s="213"/>
      <c r="H5012" s="213"/>
      <c r="I5012" s="213"/>
      <c r="J5012" s="213"/>
    </row>
    <row r="5013" spans="2:10">
      <c r="B5013" s="239"/>
      <c r="C5013" s="213"/>
      <c r="E5013" s="213"/>
      <c r="F5013" s="213"/>
      <c r="G5013" s="213"/>
      <c r="H5013" s="213"/>
      <c r="I5013" s="213"/>
      <c r="J5013" s="213"/>
    </row>
    <row r="5014" spans="2:10">
      <c r="B5014" s="239"/>
      <c r="C5014" s="213"/>
      <c r="E5014" s="213"/>
      <c r="F5014" s="213"/>
      <c r="G5014" s="213"/>
      <c r="H5014" s="213"/>
      <c r="I5014" s="213"/>
      <c r="J5014" s="213"/>
    </row>
    <row r="5015" spans="2:10">
      <c r="B5015" s="239"/>
      <c r="C5015" s="213"/>
      <c r="E5015" s="213"/>
      <c r="F5015" s="213"/>
      <c r="G5015" s="213"/>
      <c r="H5015" s="213"/>
      <c r="I5015" s="213"/>
      <c r="J5015" s="213"/>
    </row>
    <row r="5016" spans="2:10">
      <c r="B5016" s="239"/>
      <c r="C5016" s="213"/>
      <c r="E5016" s="213"/>
      <c r="F5016" s="213"/>
      <c r="G5016" s="213"/>
      <c r="H5016" s="213"/>
      <c r="I5016" s="213"/>
      <c r="J5016" s="213"/>
    </row>
    <row r="5017" spans="2:10">
      <c r="B5017" s="239"/>
      <c r="C5017" s="213"/>
      <c r="E5017" s="213"/>
      <c r="F5017" s="213"/>
      <c r="G5017" s="213"/>
      <c r="H5017" s="213"/>
      <c r="I5017" s="213"/>
      <c r="J5017" s="213"/>
    </row>
    <row r="5018" spans="2:10">
      <c r="B5018" s="239"/>
      <c r="C5018" s="213"/>
      <c r="E5018" s="213"/>
      <c r="F5018" s="213"/>
      <c r="G5018" s="213"/>
      <c r="H5018" s="213"/>
      <c r="I5018" s="213"/>
      <c r="J5018" s="213"/>
    </row>
    <row r="5019" spans="2:10">
      <c r="B5019" s="239"/>
      <c r="C5019" s="213"/>
      <c r="E5019" s="213"/>
      <c r="F5019" s="213"/>
      <c r="G5019" s="213"/>
      <c r="H5019" s="213"/>
      <c r="I5019" s="213"/>
      <c r="J5019" s="213"/>
    </row>
    <row r="5020" spans="2:10">
      <c r="B5020" s="239"/>
      <c r="C5020" s="213"/>
      <c r="E5020" s="213"/>
      <c r="F5020" s="213"/>
      <c r="G5020" s="213"/>
      <c r="H5020" s="213"/>
      <c r="I5020" s="213"/>
      <c r="J5020" s="213"/>
    </row>
    <row r="5021" spans="2:10">
      <c r="B5021" s="239"/>
      <c r="C5021" s="213"/>
      <c r="E5021" s="213"/>
      <c r="F5021" s="213"/>
      <c r="G5021" s="213"/>
      <c r="H5021" s="213"/>
      <c r="I5021" s="213"/>
      <c r="J5021" s="213"/>
    </row>
    <row r="5022" spans="2:10">
      <c r="B5022" s="239"/>
      <c r="C5022" s="213"/>
      <c r="E5022" s="213"/>
      <c r="F5022" s="213"/>
      <c r="G5022" s="213"/>
      <c r="H5022" s="213"/>
      <c r="I5022" s="213"/>
      <c r="J5022" s="213"/>
    </row>
    <row r="5023" spans="2:10">
      <c r="B5023" s="239"/>
      <c r="C5023" s="213"/>
      <c r="E5023" s="213"/>
      <c r="F5023" s="213"/>
      <c r="G5023" s="213"/>
      <c r="H5023" s="213"/>
      <c r="I5023" s="213"/>
      <c r="J5023" s="213"/>
    </row>
    <row r="5024" spans="2:10">
      <c r="B5024" s="239"/>
      <c r="C5024" s="213"/>
      <c r="E5024" s="213"/>
      <c r="F5024" s="213"/>
      <c r="G5024" s="213"/>
      <c r="H5024" s="213"/>
      <c r="I5024" s="213"/>
      <c r="J5024" s="213"/>
    </row>
    <row r="5025" spans="2:10">
      <c r="B5025" s="239"/>
      <c r="C5025" s="213"/>
      <c r="E5025" s="213"/>
      <c r="F5025" s="213"/>
      <c r="G5025" s="213"/>
      <c r="H5025" s="213"/>
      <c r="I5025" s="213"/>
      <c r="J5025" s="213"/>
    </row>
    <row r="5026" spans="2:10">
      <c r="B5026" s="239"/>
      <c r="C5026" s="213"/>
      <c r="E5026" s="213"/>
      <c r="F5026" s="213"/>
      <c r="G5026" s="213"/>
      <c r="H5026" s="213"/>
      <c r="I5026" s="213"/>
      <c r="J5026" s="213"/>
    </row>
    <row r="5027" spans="2:10">
      <c r="B5027" s="239"/>
      <c r="C5027" s="213"/>
      <c r="E5027" s="213"/>
      <c r="F5027" s="213"/>
      <c r="G5027" s="213"/>
      <c r="H5027" s="213"/>
      <c r="I5027" s="213"/>
      <c r="J5027" s="213"/>
    </row>
    <row r="5028" spans="2:10">
      <c r="B5028" s="239"/>
      <c r="C5028" s="213"/>
      <c r="E5028" s="213"/>
      <c r="F5028" s="213"/>
      <c r="G5028" s="213"/>
      <c r="H5028" s="213"/>
      <c r="I5028" s="213"/>
      <c r="J5028" s="213"/>
    </row>
    <row r="5029" spans="2:10">
      <c r="B5029" s="239"/>
      <c r="C5029" s="213"/>
      <c r="E5029" s="213"/>
      <c r="F5029" s="213"/>
      <c r="G5029" s="213"/>
      <c r="H5029" s="213"/>
      <c r="I5029" s="213"/>
      <c r="J5029" s="213"/>
    </row>
    <row r="5030" spans="2:10">
      <c r="B5030" s="239"/>
      <c r="C5030" s="213"/>
      <c r="E5030" s="213"/>
      <c r="F5030" s="213"/>
      <c r="G5030" s="213"/>
      <c r="H5030" s="213"/>
      <c r="I5030" s="213"/>
      <c r="J5030" s="213"/>
    </row>
    <row r="5031" spans="2:10">
      <c r="B5031" s="239"/>
      <c r="C5031" s="213"/>
      <c r="E5031" s="213"/>
      <c r="F5031" s="213"/>
      <c r="G5031" s="213"/>
      <c r="H5031" s="213"/>
      <c r="I5031" s="213"/>
      <c r="J5031" s="213"/>
    </row>
    <row r="5032" spans="2:10">
      <c r="B5032" s="239"/>
      <c r="C5032" s="213"/>
      <c r="E5032" s="213"/>
      <c r="F5032" s="213"/>
      <c r="G5032" s="213"/>
      <c r="H5032" s="213"/>
      <c r="I5032" s="213"/>
      <c r="J5032" s="213"/>
    </row>
    <row r="5033" spans="2:10">
      <c r="B5033" s="239"/>
      <c r="C5033" s="213"/>
      <c r="E5033" s="213"/>
      <c r="F5033" s="213"/>
      <c r="G5033" s="213"/>
      <c r="H5033" s="213"/>
      <c r="I5033" s="213"/>
      <c r="J5033" s="213"/>
    </row>
    <row r="5034" spans="2:10">
      <c r="B5034" s="239"/>
      <c r="C5034" s="213"/>
      <c r="E5034" s="213"/>
      <c r="F5034" s="213"/>
      <c r="G5034" s="213"/>
      <c r="H5034" s="213"/>
      <c r="I5034" s="213"/>
      <c r="J5034" s="213"/>
    </row>
    <row r="5035" spans="2:10">
      <c r="B5035" s="239"/>
      <c r="C5035" s="213"/>
      <c r="E5035" s="213"/>
      <c r="F5035" s="213"/>
      <c r="G5035" s="213"/>
      <c r="H5035" s="213"/>
      <c r="I5035" s="213"/>
      <c r="J5035" s="213"/>
    </row>
    <row r="5036" spans="2:10">
      <c r="B5036" s="239"/>
      <c r="C5036" s="213"/>
      <c r="E5036" s="213"/>
      <c r="F5036" s="213"/>
      <c r="G5036" s="213"/>
      <c r="H5036" s="213"/>
      <c r="I5036" s="213"/>
      <c r="J5036" s="213"/>
    </row>
    <row r="5037" spans="2:10">
      <c r="B5037" s="239"/>
      <c r="C5037" s="213"/>
      <c r="E5037" s="213"/>
      <c r="F5037" s="213"/>
      <c r="G5037" s="213"/>
      <c r="H5037" s="213"/>
      <c r="I5037" s="213"/>
      <c r="J5037" s="213"/>
    </row>
    <row r="5038" spans="2:10">
      <c r="B5038" s="239"/>
      <c r="C5038" s="213"/>
      <c r="E5038" s="213"/>
      <c r="F5038" s="213"/>
      <c r="G5038" s="213"/>
      <c r="H5038" s="213"/>
      <c r="I5038" s="213"/>
      <c r="J5038" s="213"/>
    </row>
    <row r="5039" spans="2:10">
      <c r="B5039" s="239"/>
      <c r="C5039" s="213"/>
      <c r="E5039" s="213"/>
      <c r="F5039" s="213"/>
      <c r="G5039" s="213"/>
      <c r="H5039" s="213"/>
      <c r="I5039" s="213"/>
      <c r="J5039" s="213"/>
    </row>
    <row r="5040" spans="2:10">
      <c r="B5040" s="239"/>
      <c r="C5040" s="213"/>
      <c r="E5040" s="213"/>
      <c r="F5040" s="213"/>
      <c r="G5040" s="213"/>
      <c r="H5040" s="213"/>
      <c r="I5040" s="213"/>
      <c r="J5040" s="213"/>
    </row>
    <row r="5041" spans="2:10">
      <c r="B5041" s="239"/>
      <c r="C5041" s="213"/>
      <c r="E5041" s="213"/>
      <c r="F5041" s="213"/>
      <c r="G5041" s="213"/>
      <c r="H5041" s="213"/>
      <c r="I5041" s="213"/>
      <c r="J5041" s="213"/>
    </row>
    <row r="5042" spans="2:10">
      <c r="B5042" s="239"/>
      <c r="C5042" s="213"/>
      <c r="E5042" s="213"/>
      <c r="F5042" s="213"/>
      <c r="G5042" s="213"/>
      <c r="H5042" s="213"/>
      <c r="I5042" s="213"/>
      <c r="J5042" s="213"/>
    </row>
    <row r="5043" spans="2:10">
      <c r="B5043" s="239"/>
      <c r="C5043" s="213"/>
      <c r="E5043" s="213"/>
      <c r="F5043" s="213"/>
      <c r="G5043" s="213"/>
      <c r="H5043" s="213"/>
      <c r="I5043" s="213"/>
      <c r="J5043" s="213"/>
    </row>
    <row r="5044" spans="2:10">
      <c r="B5044" s="239"/>
      <c r="C5044" s="213"/>
      <c r="E5044" s="213"/>
      <c r="F5044" s="213"/>
      <c r="G5044" s="213"/>
      <c r="H5044" s="213"/>
      <c r="I5044" s="213"/>
      <c r="J5044" s="213"/>
    </row>
    <row r="5045" spans="2:10">
      <c r="B5045" s="239"/>
      <c r="C5045" s="213"/>
      <c r="E5045" s="213"/>
      <c r="F5045" s="213"/>
      <c r="G5045" s="213"/>
      <c r="H5045" s="213"/>
      <c r="I5045" s="213"/>
      <c r="J5045" s="213"/>
    </row>
    <row r="5046" spans="2:10">
      <c r="B5046" s="239"/>
      <c r="C5046" s="213"/>
      <c r="E5046" s="213"/>
      <c r="F5046" s="213"/>
      <c r="G5046" s="213"/>
      <c r="H5046" s="213"/>
      <c r="I5046" s="213"/>
      <c r="J5046" s="213"/>
    </row>
    <row r="5047" spans="2:10">
      <c r="B5047" s="239"/>
      <c r="C5047" s="213"/>
      <c r="E5047" s="213"/>
      <c r="F5047" s="213"/>
      <c r="G5047" s="213"/>
      <c r="H5047" s="213"/>
      <c r="I5047" s="213"/>
      <c r="J5047" s="213"/>
    </row>
    <row r="5048" spans="2:10">
      <c r="B5048" s="239"/>
      <c r="C5048" s="213"/>
      <c r="E5048" s="213"/>
      <c r="F5048" s="213"/>
      <c r="G5048" s="213"/>
      <c r="H5048" s="213"/>
      <c r="I5048" s="213"/>
      <c r="J5048" s="213"/>
    </row>
    <row r="5049" spans="2:10">
      <c r="B5049" s="239"/>
      <c r="C5049" s="213"/>
      <c r="E5049" s="213"/>
      <c r="F5049" s="213"/>
      <c r="G5049" s="213"/>
      <c r="H5049" s="213"/>
      <c r="I5049" s="213"/>
      <c r="J5049" s="213"/>
    </row>
    <row r="5050" spans="2:10">
      <c r="B5050" s="239"/>
      <c r="C5050" s="213"/>
      <c r="E5050" s="213"/>
      <c r="F5050" s="213"/>
      <c r="G5050" s="213"/>
      <c r="H5050" s="213"/>
      <c r="I5050" s="213"/>
      <c r="J5050" s="213"/>
    </row>
    <row r="5051" spans="2:10">
      <c r="B5051" s="239"/>
      <c r="C5051" s="213"/>
      <c r="E5051" s="213"/>
      <c r="F5051" s="213"/>
      <c r="G5051" s="213"/>
      <c r="H5051" s="213"/>
      <c r="I5051" s="213"/>
      <c r="J5051" s="213"/>
    </row>
    <row r="5052" spans="2:10">
      <c r="B5052" s="239"/>
      <c r="C5052" s="213"/>
      <c r="E5052" s="213"/>
      <c r="F5052" s="213"/>
      <c r="G5052" s="213"/>
      <c r="H5052" s="213"/>
      <c r="I5052" s="213"/>
      <c r="J5052" s="213"/>
    </row>
    <row r="5053" spans="2:10">
      <c r="B5053" s="239"/>
      <c r="C5053" s="213"/>
      <c r="E5053" s="213"/>
      <c r="F5053" s="213"/>
      <c r="G5053" s="213"/>
      <c r="H5053" s="213"/>
      <c r="I5053" s="213"/>
      <c r="J5053" s="213"/>
    </row>
    <row r="5054" spans="2:10">
      <c r="B5054" s="239"/>
      <c r="C5054" s="213"/>
      <c r="E5054" s="213"/>
      <c r="F5054" s="213"/>
      <c r="G5054" s="213"/>
      <c r="H5054" s="213"/>
      <c r="I5054" s="213"/>
      <c r="J5054" s="213"/>
    </row>
    <row r="5055" spans="2:10">
      <c r="B5055" s="239"/>
      <c r="C5055" s="213"/>
      <c r="E5055" s="213"/>
      <c r="F5055" s="213"/>
      <c r="G5055" s="213"/>
      <c r="H5055" s="213"/>
      <c r="I5055" s="213"/>
      <c r="J5055" s="213"/>
    </row>
    <row r="5056" spans="2:10">
      <c r="B5056" s="239"/>
      <c r="C5056" s="213"/>
      <c r="E5056" s="213"/>
      <c r="F5056" s="213"/>
      <c r="G5056" s="213"/>
      <c r="H5056" s="213"/>
      <c r="I5056" s="213"/>
      <c r="J5056" s="213"/>
    </row>
    <row r="5057" spans="2:10">
      <c r="B5057" s="239"/>
      <c r="C5057" s="213"/>
      <c r="E5057" s="213"/>
      <c r="F5057" s="213"/>
      <c r="G5057" s="213"/>
      <c r="H5057" s="213"/>
      <c r="I5057" s="213"/>
      <c r="J5057" s="213"/>
    </row>
    <row r="5058" spans="2:10">
      <c r="B5058" s="239"/>
      <c r="C5058" s="213"/>
      <c r="E5058" s="213"/>
      <c r="F5058" s="213"/>
      <c r="G5058" s="213"/>
      <c r="H5058" s="213"/>
      <c r="I5058" s="213"/>
      <c r="J5058" s="213"/>
    </row>
    <row r="5059" spans="2:10">
      <c r="B5059" s="239"/>
      <c r="C5059" s="213"/>
      <c r="E5059" s="213"/>
      <c r="F5059" s="213"/>
      <c r="G5059" s="213"/>
      <c r="H5059" s="213"/>
      <c r="I5059" s="213"/>
      <c r="J5059" s="213"/>
    </row>
    <row r="5060" spans="2:10">
      <c r="B5060" s="239"/>
      <c r="C5060" s="213"/>
      <c r="E5060" s="213"/>
      <c r="F5060" s="213"/>
      <c r="G5060" s="213"/>
      <c r="H5060" s="213"/>
      <c r="I5060" s="213"/>
      <c r="J5060" s="213"/>
    </row>
    <row r="5061" spans="2:10">
      <c r="B5061" s="239"/>
      <c r="C5061" s="213"/>
      <c r="E5061" s="213"/>
      <c r="F5061" s="213"/>
      <c r="G5061" s="213"/>
      <c r="H5061" s="213"/>
      <c r="I5061" s="213"/>
      <c r="J5061" s="213"/>
    </row>
    <row r="5062" spans="2:10">
      <c r="B5062" s="239"/>
      <c r="C5062" s="213"/>
      <c r="E5062" s="213"/>
      <c r="F5062" s="213"/>
      <c r="G5062" s="213"/>
      <c r="H5062" s="213"/>
      <c r="I5062" s="213"/>
      <c r="J5062" s="213"/>
    </row>
    <row r="5063" spans="2:10">
      <c r="B5063" s="239"/>
      <c r="C5063" s="213"/>
      <c r="E5063" s="213"/>
      <c r="F5063" s="213"/>
      <c r="G5063" s="213"/>
      <c r="H5063" s="213"/>
      <c r="I5063" s="213"/>
      <c r="J5063" s="213"/>
    </row>
    <row r="5064" spans="2:10">
      <c r="B5064" s="239"/>
      <c r="C5064" s="213"/>
      <c r="E5064" s="213"/>
      <c r="F5064" s="213"/>
      <c r="G5064" s="213"/>
      <c r="H5064" s="213"/>
      <c r="I5064" s="213"/>
      <c r="J5064" s="213"/>
    </row>
    <row r="5065" spans="2:10">
      <c r="B5065" s="239"/>
      <c r="C5065" s="213"/>
      <c r="E5065" s="213"/>
      <c r="F5065" s="213"/>
      <c r="G5065" s="213"/>
      <c r="H5065" s="213"/>
      <c r="I5065" s="213"/>
      <c r="J5065" s="213"/>
    </row>
    <row r="5066" spans="2:10">
      <c r="B5066" s="239"/>
      <c r="C5066" s="213"/>
      <c r="E5066" s="213"/>
      <c r="F5066" s="213"/>
      <c r="G5066" s="213"/>
      <c r="H5066" s="213"/>
      <c r="I5066" s="213"/>
      <c r="J5066" s="213"/>
    </row>
    <row r="5067" spans="2:10">
      <c r="B5067" s="239"/>
      <c r="C5067" s="213"/>
      <c r="E5067" s="213"/>
      <c r="F5067" s="213"/>
      <c r="G5067" s="213"/>
      <c r="H5067" s="213"/>
      <c r="I5067" s="213"/>
      <c r="J5067" s="213"/>
    </row>
    <row r="5068" spans="2:10">
      <c r="B5068" s="239"/>
      <c r="C5068" s="213"/>
      <c r="E5068" s="213"/>
      <c r="F5068" s="213"/>
      <c r="G5068" s="213"/>
      <c r="H5068" s="213"/>
      <c r="I5068" s="213"/>
      <c r="J5068" s="213"/>
    </row>
    <row r="5069" spans="2:10">
      <c r="B5069" s="239"/>
      <c r="C5069" s="213"/>
      <c r="E5069" s="213"/>
      <c r="F5069" s="213"/>
      <c r="G5069" s="213"/>
      <c r="H5069" s="213"/>
      <c r="I5069" s="213"/>
      <c r="J5069" s="213"/>
    </row>
    <row r="5070" spans="2:10">
      <c r="B5070" s="239"/>
      <c r="C5070" s="213"/>
      <c r="E5070" s="213"/>
      <c r="F5070" s="213"/>
      <c r="G5070" s="213"/>
      <c r="H5070" s="213"/>
      <c r="I5070" s="213"/>
      <c r="J5070" s="213"/>
    </row>
    <row r="5071" spans="2:10">
      <c r="B5071" s="239"/>
      <c r="C5071" s="213"/>
      <c r="E5071" s="213"/>
      <c r="F5071" s="213"/>
      <c r="G5071" s="213"/>
      <c r="H5071" s="213"/>
      <c r="I5071" s="213"/>
      <c r="J5071" s="213"/>
    </row>
    <row r="5072" spans="2:10">
      <c r="B5072" s="239"/>
      <c r="C5072" s="213"/>
      <c r="E5072" s="213"/>
      <c r="F5072" s="213"/>
      <c r="G5072" s="213"/>
      <c r="H5072" s="213"/>
      <c r="I5072" s="213"/>
      <c r="J5072" s="213"/>
    </row>
    <row r="5073" spans="2:10">
      <c r="B5073" s="239"/>
      <c r="C5073" s="213"/>
      <c r="E5073" s="213"/>
      <c r="F5073" s="213"/>
      <c r="G5073" s="213"/>
      <c r="H5073" s="213"/>
      <c r="I5073" s="213"/>
      <c r="J5073" s="213"/>
    </row>
    <row r="5074" spans="2:10">
      <c r="B5074" s="239"/>
      <c r="C5074" s="213"/>
      <c r="E5074" s="213"/>
      <c r="F5074" s="213"/>
      <c r="G5074" s="213"/>
      <c r="H5074" s="213"/>
      <c r="I5074" s="213"/>
      <c r="J5074" s="213"/>
    </row>
    <row r="5075" spans="2:10">
      <c r="B5075" s="239"/>
      <c r="C5075" s="213"/>
      <c r="E5075" s="213"/>
      <c r="F5075" s="213"/>
      <c r="G5075" s="213"/>
      <c r="H5075" s="213"/>
      <c r="I5075" s="213"/>
      <c r="J5075" s="213"/>
    </row>
    <row r="5076" spans="2:10">
      <c r="B5076" s="239"/>
      <c r="C5076" s="213"/>
      <c r="E5076" s="213"/>
      <c r="F5076" s="213"/>
      <c r="G5076" s="213"/>
      <c r="H5076" s="213"/>
      <c r="I5076" s="213"/>
      <c r="J5076" s="213"/>
    </row>
    <row r="5077" spans="2:10">
      <c r="B5077" s="239"/>
      <c r="C5077" s="213"/>
      <c r="E5077" s="213"/>
      <c r="F5077" s="213"/>
      <c r="G5077" s="213"/>
      <c r="H5077" s="213"/>
      <c r="I5077" s="213"/>
      <c r="J5077" s="213"/>
    </row>
    <row r="5078" spans="2:10">
      <c r="B5078" s="239"/>
      <c r="C5078" s="213"/>
      <c r="E5078" s="213"/>
      <c r="F5078" s="213"/>
      <c r="G5078" s="213"/>
      <c r="H5078" s="213"/>
      <c r="I5078" s="213"/>
      <c r="J5078" s="213"/>
    </row>
    <row r="5079" spans="2:10">
      <c r="B5079" s="239"/>
      <c r="C5079" s="213"/>
      <c r="E5079" s="213"/>
      <c r="F5079" s="213"/>
      <c r="G5079" s="213"/>
      <c r="H5079" s="213"/>
      <c r="I5079" s="213"/>
      <c r="J5079" s="213"/>
    </row>
    <row r="5080" spans="2:10">
      <c r="B5080" s="239"/>
      <c r="C5080" s="213"/>
      <c r="E5080" s="213"/>
      <c r="F5080" s="213"/>
      <c r="G5080" s="213"/>
      <c r="H5080" s="213"/>
      <c r="I5080" s="213"/>
      <c r="J5080" s="213"/>
    </row>
    <row r="5081" spans="2:10">
      <c r="B5081" s="239"/>
      <c r="C5081" s="213"/>
      <c r="E5081" s="213"/>
      <c r="F5081" s="213"/>
      <c r="G5081" s="213"/>
      <c r="H5081" s="213"/>
      <c r="I5081" s="213"/>
      <c r="J5081" s="213"/>
    </row>
    <row r="5082" spans="2:10">
      <c r="B5082" s="239"/>
      <c r="C5082" s="213"/>
      <c r="E5082" s="213"/>
      <c r="F5082" s="213"/>
      <c r="G5082" s="213"/>
      <c r="H5082" s="213"/>
      <c r="I5082" s="213"/>
      <c r="J5082" s="213"/>
    </row>
    <row r="5083" spans="2:10">
      <c r="B5083" s="239"/>
      <c r="C5083" s="213"/>
      <c r="E5083" s="213"/>
      <c r="F5083" s="213"/>
      <c r="G5083" s="213"/>
      <c r="H5083" s="213"/>
      <c r="I5083" s="213"/>
      <c r="J5083" s="213"/>
    </row>
    <row r="5084" spans="2:10">
      <c r="B5084" s="239"/>
      <c r="C5084" s="213"/>
      <c r="E5084" s="213"/>
      <c r="F5084" s="213"/>
      <c r="G5084" s="213"/>
      <c r="H5084" s="213"/>
      <c r="I5084" s="213"/>
      <c r="J5084" s="213"/>
    </row>
    <row r="5085" spans="2:10">
      <c r="B5085" s="239"/>
      <c r="C5085" s="213"/>
      <c r="E5085" s="213"/>
      <c r="F5085" s="213"/>
      <c r="G5085" s="213"/>
      <c r="H5085" s="213"/>
      <c r="I5085" s="213"/>
      <c r="J5085" s="213"/>
    </row>
    <row r="5086" spans="2:10">
      <c r="B5086" s="239"/>
      <c r="C5086" s="213"/>
      <c r="E5086" s="213"/>
      <c r="F5086" s="213"/>
      <c r="G5086" s="213"/>
      <c r="H5086" s="213"/>
      <c r="I5086" s="213"/>
      <c r="J5086" s="213"/>
    </row>
    <row r="5087" spans="2:10">
      <c r="B5087" s="239"/>
      <c r="C5087" s="213"/>
      <c r="E5087" s="213"/>
      <c r="F5087" s="213"/>
      <c r="G5087" s="213"/>
      <c r="H5087" s="213"/>
      <c r="I5087" s="213"/>
      <c r="J5087" s="213"/>
    </row>
    <row r="5088" spans="2:10">
      <c r="B5088" s="239"/>
      <c r="C5088" s="213"/>
      <c r="E5088" s="213"/>
      <c r="F5088" s="213"/>
      <c r="G5088" s="213"/>
      <c r="H5088" s="213"/>
      <c r="I5088" s="213"/>
      <c r="J5088" s="213"/>
    </row>
    <row r="5089" spans="2:10">
      <c r="B5089" s="239"/>
      <c r="C5089" s="213"/>
      <c r="E5089" s="213"/>
      <c r="F5089" s="213"/>
      <c r="G5089" s="213"/>
      <c r="H5089" s="213"/>
      <c r="I5089" s="213"/>
      <c r="J5089" s="213"/>
    </row>
    <row r="5090" spans="2:10">
      <c r="B5090" s="239"/>
      <c r="C5090" s="213"/>
      <c r="E5090" s="213"/>
      <c r="F5090" s="213"/>
      <c r="G5090" s="213"/>
      <c r="H5090" s="213"/>
      <c r="I5090" s="213"/>
      <c r="J5090" s="213"/>
    </row>
    <row r="5091" spans="2:10">
      <c r="B5091" s="239"/>
      <c r="C5091" s="213"/>
      <c r="E5091" s="213"/>
      <c r="F5091" s="213"/>
      <c r="G5091" s="213"/>
      <c r="H5091" s="213"/>
      <c r="I5091" s="213"/>
      <c r="J5091" s="213"/>
    </row>
    <row r="5092" spans="2:10">
      <c r="B5092" s="239"/>
      <c r="C5092" s="213"/>
      <c r="E5092" s="213"/>
      <c r="F5092" s="213"/>
      <c r="G5092" s="213"/>
      <c r="H5092" s="213"/>
      <c r="I5092" s="213"/>
      <c r="J5092" s="213"/>
    </row>
    <row r="5093" spans="2:10">
      <c r="B5093" s="239"/>
      <c r="C5093" s="213"/>
      <c r="E5093" s="213"/>
      <c r="F5093" s="213"/>
      <c r="G5093" s="213"/>
      <c r="H5093" s="213"/>
      <c r="I5093" s="213"/>
      <c r="J5093" s="213"/>
    </row>
    <row r="5094" spans="2:10">
      <c r="B5094" s="239"/>
      <c r="C5094" s="213"/>
      <c r="E5094" s="213"/>
      <c r="F5094" s="213"/>
      <c r="G5094" s="213"/>
      <c r="H5094" s="213"/>
      <c r="I5094" s="213"/>
      <c r="J5094" s="213"/>
    </row>
    <row r="5095" spans="2:10">
      <c r="B5095" s="239"/>
      <c r="C5095" s="213"/>
      <c r="E5095" s="213"/>
      <c r="F5095" s="213"/>
      <c r="G5095" s="213"/>
      <c r="H5095" s="213"/>
      <c r="I5095" s="213"/>
      <c r="J5095" s="213"/>
    </row>
    <row r="5096" spans="2:10">
      <c r="B5096" s="239"/>
      <c r="C5096" s="213"/>
      <c r="E5096" s="213"/>
      <c r="F5096" s="213"/>
      <c r="G5096" s="213"/>
      <c r="H5096" s="213"/>
      <c r="I5096" s="213"/>
      <c r="J5096" s="213"/>
    </row>
    <row r="5097" spans="2:10">
      <c r="B5097" s="239"/>
      <c r="C5097" s="213"/>
      <c r="E5097" s="213"/>
      <c r="F5097" s="213"/>
      <c r="G5097" s="213"/>
      <c r="H5097" s="213"/>
      <c r="I5097" s="213"/>
      <c r="J5097" s="213"/>
    </row>
    <row r="5098" spans="2:10">
      <c r="B5098" s="239"/>
      <c r="C5098" s="213"/>
      <c r="E5098" s="213"/>
      <c r="F5098" s="213"/>
      <c r="G5098" s="213"/>
      <c r="H5098" s="213"/>
      <c r="I5098" s="213"/>
      <c r="J5098" s="213"/>
    </row>
    <row r="5099" spans="2:10">
      <c r="B5099" s="239"/>
      <c r="C5099" s="213"/>
      <c r="E5099" s="213"/>
      <c r="F5099" s="213"/>
      <c r="G5099" s="213"/>
      <c r="H5099" s="213"/>
      <c r="I5099" s="213"/>
      <c r="J5099" s="213"/>
    </row>
    <row r="5100" spans="2:10">
      <c r="B5100" s="239"/>
      <c r="C5100" s="213"/>
      <c r="E5100" s="213"/>
      <c r="F5100" s="213"/>
      <c r="G5100" s="213"/>
      <c r="H5100" s="213"/>
      <c r="I5100" s="213"/>
      <c r="J5100" s="213"/>
    </row>
    <row r="5101" spans="2:10">
      <c r="B5101" s="239"/>
      <c r="C5101" s="213"/>
      <c r="E5101" s="213"/>
      <c r="F5101" s="213"/>
      <c r="G5101" s="213"/>
      <c r="H5101" s="213"/>
      <c r="I5101" s="213"/>
      <c r="J5101" s="213"/>
    </row>
    <row r="5102" spans="2:10">
      <c r="B5102" s="239"/>
      <c r="C5102" s="213"/>
      <c r="E5102" s="213"/>
      <c r="F5102" s="213"/>
      <c r="G5102" s="213"/>
      <c r="H5102" s="213"/>
      <c r="I5102" s="213"/>
      <c r="J5102" s="213"/>
    </row>
    <row r="5103" spans="2:10">
      <c r="B5103" s="239"/>
      <c r="C5103" s="213"/>
      <c r="E5103" s="213"/>
      <c r="F5103" s="213"/>
      <c r="G5103" s="213"/>
      <c r="H5103" s="213"/>
      <c r="I5103" s="213"/>
      <c r="J5103" s="213"/>
    </row>
    <row r="5104" spans="2:10">
      <c r="B5104" s="239"/>
      <c r="C5104" s="213"/>
      <c r="E5104" s="213"/>
      <c r="F5104" s="213"/>
      <c r="G5104" s="213"/>
      <c r="H5104" s="213"/>
      <c r="I5104" s="213"/>
      <c r="J5104" s="213"/>
    </row>
    <row r="5105" spans="2:10">
      <c r="B5105" s="239"/>
      <c r="C5105" s="213"/>
      <c r="E5105" s="213"/>
      <c r="F5105" s="213"/>
      <c r="G5105" s="213"/>
      <c r="H5105" s="213"/>
      <c r="I5105" s="213"/>
      <c r="J5105" s="213"/>
    </row>
    <row r="5106" spans="2:10">
      <c r="B5106" s="239"/>
      <c r="C5106" s="213"/>
      <c r="E5106" s="213"/>
      <c r="F5106" s="213"/>
      <c r="G5106" s="213"/>
      <c r="H5106" s="213"/>
      <c r="I5106" s="213"/>
      <c r="J5106" s="213"/>
    </row>
    <row r="5107" spans="2:10">
      <c r="B5107" s="239"/>
      <c r="C5107" s="213"/>
      <c r="E5107" s="213"/>
      <c r="F5107" s="213"/>
      <c r="G5107" s="213"/>
      <c r="H5107" s="213"/>
      <c r="I5107" s="213"/>
      <c r="J5107" s="213"/>
    </row>
    <row r="5108" spans="2:10">
      <c r="B5108" s="239"/>
      <c r="C5108" s="213"/>
      <c r="E5108" s="213"/>
      <c r="F5108" s="213"/>
      <c r="G5108" s="213"/>
      <c r="H5108" s="213"/>
      <c r="I5108" s="213"/>
      <c r="J5108" s="213"/>
    </row>
    <row r="5109" spans="2:10">
      <c r="B5109" s="239"/>
      <c r="C5109" s="213"/>
      <c r="E5109" s="213"/>
      <c r="F5109" s="213"/>
      <c r="G5109" s="213"/>
      <c r="H5109" s="213"/>
      <c r="I5109" s="213"/>
      <c r="J5109" s="213"/>
    </row>
    <row r="5110" spans="2:10">
      <c r="B5110" s="239"/>
      <c r="C5110" s="213"/>
      <c r="E5110" s="213"/>
      <c r="F5110" s="213"/>
      <c r="G5110" s="213"/>
      <c r="H5110" s="213"/>
      <c r="I5110" s="213"/>
      <c r="J5110" s="213"/>
    </row>
    <row r="5111" spans="2:10">
      <c r="B5111" s="239"/>
      <c r="C5111" s="213"/>
      <c r="E5111" s="213"/>
      <c r="F5111" s="213"/>
      <c r="G5111" s="213"/>
      <c r="H5111" s="213"/>
      <c r="I5111" s="213"/>
      <c r="J5111" s="213"/>
    </row>
    <row r="5112" spans="2:10">
      <c r="B5112" s="239"/>
      <c r="C5112" s="213"/>
      <c r="E5112" s="213"/>
      <c r="F5112" s="213"/>
      <c r="G5112" s="213"/>
      <c r="H5112" s="213"/>
      <c r="I5112" s="213"/>
      <c r="J5112" s="213"/>
    </row>
    <row r="5113" spans="2:10">
      <c r="B5113" s="239"/>
      <c r="C5113" s="213"/>
      <c r="E5113" s="213"/>
      <c r="F5113" s="213"/>
      <c r="G5113" s="213"/>
      <c r="H5113" s="213"/>
      <c r="I5113" s="213"/>
      <c r="J5113" s="213"/>
    </row>
    <row r="5114" spans="2:10">
      <c r="B5114" s="239"/>
      <c r="C5114" s="213"/>
      <c r="E5114" s="213"/>
      <c r="F5114" s="213"/>
      <c r="G5114" s="213"/>
      <c r="H5114" s="213"/>
      <c r="I5114" s="213"/>
      <c r="J5114" s="213"/>
    </row>
    <row r="5115" spans="2:10">
      <c r="B5115" s="239"/>
      <c r="C5115" s="213"/>
      <c r="E5115" s="213"/>
      <c r="F5115" s="213"/>
      <c r="G5115" s="213"/>
      <c r="H5115" s="213"/>
      <c r="I5115" s="213"/>
      <c r="J5115" s="213"/>
    </row>
    <row r="5116" spans="2:10">
      <c r="B5116" s="239"/>
      <c r="C5116" s="213"/>
      <c r="E5116" s="213"/>
      <c r="F5116" s="213"/>
      <c r="G5116" s="213"/>
      <c r="H5116" s="213"/>
      <c r="I5116" s="213"/>
      <c r="J5116" s="213"/>
    </row>
    <row r="5117" spans="2:10">
      <c r="B5117" s="239"/>
      <c r="C5117" s="213"/>
      <c r="E5117" s="213"/>
      <c r="F5117" s="213"/>
      <c r="G5117" s="213"/>
      <c r="H5117" s="213"/>
      <c r="I5117" s="213"/>
      <c r="J5117" s="213"/>
    </row>
    <row r="5118" spans="2:10">
      <c r="B5118" s="239"/>
      <c r="C5118" s="213"/>
      <c r="E5118" s="213"/>
      <c r="F5118" s="213"/>
      <c r="G5118" s="213"/>
      <c r="H5118" s="213"/>
      <c r="I5118" s="213"/>
      <c r="J5118" s="213"/>
    </row>
    <row r="5119" spans="2:10">
      <c r="B5119" s="239"/>
      <c r="C5119" s="213"/>
      <c r="E5119" s="213"/>
      <c r="F5119" s="213"/>
      <c r="G5119" s="213"/>
      <c r="H5119" s="213"/>
      <c r="I5119" s="213"/>
      <c r="J5119" s="213"/>
    </row>
    <row r="5120" spans="2:10">
      <c r="B5120" s="239"/>
      <c r="C5120" s="213"/>
      <c r="E5120" s="213"/>
      <c r="F5120" s="213"/>
      <c r="G5120" s="213"/>
      <c r="H5120" s="213"/>
      <c r="I5120" s="213"/>
      <c r="J5120" s="213"/>
    </row>
    <row r="5121" spans="2:10">
      <c r="B5121" s="239"/>
      <c r="C5121" s="213"/>
      <c r="E5121" s="213"/>
      <c r="F5121" s="213"/>
      <c r="G5121" s="213"/>
      <c r="H5121" s="213"/>
      <c r="I5121" s="213"/>
      <c r="J5121" s="213"/>
    </row>
    <row r="5122" spans="2:10">
      <c r="B5122" s="239"/>
      <c r="C5122" s="213"/>
      <c r="E5122" s="213"/>
      <c r="F5122" s="213"/>
      <c r="G5122" s="213"/>
      <c r="H5122" s="213"/>
      <c r="I5122" s="213"/>
      <c r="J5122" s="213"/>
    </row>
    <row r="5123" spans="2:10">
      <c r="B5123" s="239"/>
      <c r="C5123" s="213"/>
      <c r="E5123" s="213"/>
      <c r="F5123" s="213"/>
      <c r="G5123" s="213"/>
      <c r="H5123" s="213"/>
      <c r="I5123" s="213"/>
      <c r="J5123" s="213"/>
    </row>
    <row r="5124" spans="2:10">
      <c r="B5124" s="239"/>
      <c r="C5124" s="213"/>
      <c r="E5124" s="213"/>
      <c r="F5124" s="213"/>
      <c r="G5124" s="213"/>
      <c r="H5124" s="213"/>
      <c r="I5124" s="213"/>
      <c r="J5124" s="213"/>
    </row>
    <row r="5125" spans="2:10">
      <c r="B5125" s="239"/>
      <c r="C5125" s="213"/>
      <c r="E5125" s="213"/>
      <c r="F5125" s="213"/>
      <c r="G5125" s="213"/>
      <c r="H5125" s="213"/>
      <c r="I5125" s="213"/>
      <c r="J5125" s="213"/>
    </row>
    <row r="5126" spans="2:10">
      <c r="B5126" s="239"/>
      <c r="C5126" s="213"/>
      <c r="E5126" s="213"/>
      <c r="F5126" s="213"/>
      <c r="G5126" s="213"/>
      <c r="H5126" s="213"/>
      <c r="I5126" s="213"/>
      <c r="J5126" s="213"/>
    </row>
    <row r="5127" spans="2:10">
      <c r="B5127" s="239"/>
      <c r="C5127" s="213"/>
      <c r="E5127" s="213"/>
      <c r="F5127" s="213"/>
      <c r="G5127" s="213"/>
      <c r="H5127" s="213"/>
      <c r="I5127" s="213"/>
      <c r="J5127" s="213"/>
    </row>
    <row r="5128" spans="2:10">
      <c r="B5128" s="239"/>
      <c r="C5128" s="213"/>
      <c r="E5128" s="213"/>
      <c r="F5128" s="213"/>
      <c r="G5128" s="213"/>
      <c r="H5128" s="213"/>
      <c r="I5128" s="213"/>
      <c r="J5128" s="213"/>
    </row>
    <row r="5129" spans="2:10">
      <c r="B5129" s="239"/>
      <c r="C5129" s="213"/>
      <c r="E5129" s="213"/>
      <c r="F5129" s="213"/>
      <c r="G5129" s="213"/>
      <c r="H5129" s="213"/>
      <c r="I5129" s="213"/>
      <c r="J5129" s="213"/>
    </row>
    <row r="5130" spans="2:10">
      <c r="B5130" s="239"/>
      <c r="C5130" s="213"/>
      <c r="E5130" s="213"/>
      <c r="F5130" s="213"/>
      <c r="G5130" s="213"/>
      <c r="H5130" s="213"/>
      <c r="I5130" s="213"/>
      <c r="J5130" s="213"/>
    </row>
    <row r="5131" spans="2:10">
      <c r="B5131" s="239"/>
      <c r="C5131" s="213"/>
      <c r="E5131" s="213"/>
      <c r="F5131" s="213"/>
      <c r="G5131" s="213"/>
      <c r="H5131" s="213"/>
      <c r="I5131" s="213"/>
      <c r="J5131" s="213"/>
    </row>
    <row r="5132" spans="2:10">
      <c r="B5132" s="239"/>
      <c r="C5132" s="213"/>
      <c r="E5132" s="213"/>
      <c r="F5132" s="213"/>
      <c r="G5132" s="213"/>
      <c r="H5132" s="213"/>
      <c r="I5132" s="213"/>
      <c r="J5132" s="213"/>
    </row>
    <row r="5133" spans="2:10">
      <c r="B5133" s="239"/>
      <c r="C5133" s="213"/>
      <c r="E5133" s="213"/>
      <c r="F5133" s="213"/>
      <c r="G5133" s="213"/>
      <c r="H5133" s="213"/>
      <c r="I5133" s="213"/>
      <c r="J5133" s="213"/>
    </row>
    <row r="5134" spans="2:10">
      <c r="B5134" s="239"/>
      <c r="C5134" s="213"/>
      <c r="E5134" s="213"/>
      <c r="F5134" s="213"/>
      <c r="G5134" s="213"/>
      <c r="H5134" s="213"/>
      <c r="I5134" s="213"/>
      <c r="J5134" s="213"/>
    </row>
    <row r="5135" spans="2:10">
      <c r="B5135" s="239"/>
      <c r="C5135" s="213"/>
      <c r="E5135" s="213"/>
      <c r="F5135" s="213"/>
      <c r="G5135" s="213"/>
      <c r="H5135" s="213"/>
      <c r="I5135" s="213"/>
      <c r="J5135" s="213"/>
    </row>
    <row r="5136" spans="2:10">
      <c r="B5136" s="239"/>
      <c r="C5136" s="213"/>
      <c r="E5136" s="213"/>
      <c r="F5136" s="213"/>
      <c r="G5136" s="213"/>
      <c r="H5136" s="213"/>
      <c r="I5136" s="213"/>
      <c r="J5136" s="213"/>
    </row>
    <row r="5137" spans="2:10">
      <c r="B5137" s="239"/>
      <c r="C5137" s="213"/>
      <c r="E5137" s="213"/>
      <c r="F5137" s="213"/>
      <c r="G5137" s="213"/>
      <c r="H5137" s="213"/>
      <c r="I5137" s="213"/>
      <c r="J5137" s="213"/>
    </row>
    <row r="5138" spans="2:10">
      <c r="B5138" s="239"/>
      <c r="C5138" s="213"/>
      <c r="E5138" s="213"/>
      <c r="F5138" s="213"/>
      <c r="G5138" s="213"/>
      <c r="H5138" s="213"/>
      <c r="I5138" s="213"/>
      <c r="J5138" s="213"/>
    </row>
    <row r="5139" spans="2:10">
      <c r="B5139" s="239"/>
      <c r="C5139" s="213"/>
      <c r="E5139" s="213"/>
      <c r="F5139" s="213"/>
      <c r="G5139" s="213"/>
      <c r="H5139" s="213"/>
      <c r="I5139" s="213"/>
      <c r="J5139" s="213"/>
    </row>
    <row r="5140" spans="2:10">
      <c r="B5140" s="239"/>
      <c r="C5140" s="213"/>
      <c r="E5140" s="213"/>
      <c r="F5140" s="213"/>
      <c r="G5140" s="213"/>
      <c r="H5140" s="213"/>
      <c r="I5140" s="213"/>
      <c r="J5140" s="213"/>
    </row>
    <row r="5141" spans="2:10">
      <c r="B5141" s="239"/>
      <c r="C5141" s="213"/>
      <c r="E5141" s="213"/>
      <c r="F5141" s="213"/>
      <c r="G5141" s="213"/>
      <c r="H5141" s="213"/>
      <c r="I5141" s="213"/>
      <c r="J5141" s="213"/>
    </row>
    <row r="5142" spans="2:10">
      <c r="B5142" s="239"/>
      <c r="C5142" s="213"/>
      <c r="E5142" s="213"/>
      <c r="F5142" s="213"/>
      <c r="G5142" s="213"/>
      <c r="H5142" s="213"/>
      <c r="I5142" s="213"/>
      <c r="J5142" s="213"/>
    </row>
    <row r="5143" spans="2:10">
      <c r="B5143" s="239"/>
      <c r="C5143" s="213"/>
      <c r="E5143" s="213"/>
      <c r="F5143" s="213"/>
      <c r="G5143" s="213"/>
      <c r="H5143" s="213"/>
      <c r="I5143" s="213"/>
      <c r="J5143" s="213"/>
    </row>
    <row r="5144" spans="2:10">
      <c r="B5144" s="239"/>
      <c r="C5144" s="213"/>
      <c r="E5144" s="213"/>
      <c r="F5144" s="213"/>
      <c r="G5144" s="213"/>
      <c r="H5144" s="213"/>
      <c r="I5144" s="213"/>
      <c r="J5144" s="213"/>
    </row>
    <row r="5145" spans="2:10">
      <c r="B5145" s="239"/>
      <c r="C5145" s="213"/>
      <c r="E5145" s="213"/>
      <c r="F5145" s="213"/>
      <c r="G5145" s="213"/>
      <c r="H5145" s="213"/>
      <c r="I5145" s="213"/>
      <c r="J5145" s="213"/>
    </row>
    <row r="5146" spans="2:10">
      <c r="B5146" s="239"/>
      <c r="C5146" s="213"/>
      <c r="E5146" s="213"/>
      <c r="F5146" s="213"/>
      <c r="G5146" s="213"/>
      <c r="H5146" s="213"/>
      <c r="I5146" s="213"/>
      <c r="J5146" s="213"/>
    </row>
    <row r="5147" spans="2:10">
      <c r="B5147" s="239"/>
      <c r="C5147" s="213"/>
      <c r="E5147" s="213"/>
      <c r="F5147" s="213"/>
      <c r="G5147" s="213"/>
      <c r="H5147" s="213"/>
      <c r="I5147" s="213"/>
      <c r="J5147" s="213"/>
    </row>
    <row r="5148" spans="2:10">
      <c r="B5148" s="239"/>
      <c r="C5148" s="213"/>
      <c r="E5148" s="213"/>
      <c r="F5148" s="213"/>
      <c r="G5148" s="213"/>
      <c r="H5148" s="213"/>
      <c r="I5148" s="213"/>
      <c r="J5148" s="213"/>
    </row>
    <row r="5149" spans="2:10">
      <c r="B5149" s="239"/>
      <c r="C5149" s="213"/>
      <c r="E5149" s="213"/>
      <c r="F5149" s="213"/>
      <c r="G5149" s="213"/>
      <c r="H5149" s="213"/>
      <c r="I5149" s="213"/>
      <c r="J5149" s="213"/>
    </row>
    <row r="5150" spans="2:10">
      <c r="B5150" s="239"/>
      <c r="C5150" s="213"/>
      <c r="E5150" s="213"/>
      <c r="F5150" s="213"/>
      <c r="G5150" s="213"/>
      <c r="H5150" s="213"/>
      <c r="I5150" s="213"/>
      <c r="J5150" s="213"/>
    </row>
    <row r="5151" spans="2:10">
      <c r="B5151" s="239"/>
      <c r="C5151" s="213"/>
      <c r="E5151" s="213"/>
      <c r="F5151" s="213"/>
      <c r="G5151" s="213"/>
      <c r="H5151" s="213"/>
      <c r="I5151" s="213"/>
      <c r="J5151" s="213"/>
    </row>
    <row r="5152" spans="2:10">
      <c r="B5152" s="239"/>
      <c r="C5152" s="213"/>
      <c r="E5152" s="213"/>
      <c r="F5152" s="213"/>
      <c r="G5152" s="213"/>
      <c r="H5152" s="213"/>
      <c r="I5152" s="213"/>
      <c r="J5152" s="213"/>
    </row>
    <row r="5153" spans="2:10">
      <c r="B5153" s="239"/>
      <c r="C5153" s="213"/>
      <c r="E5153" s="213"/>
      <c r="F5153" s="213"/>
      <c r="G5153" s="213"/>
      <c r="H5153" s="213"/>
      <c r="I5153" s="213"/>
      <c r="J5153" s="213"/>
    </row>
    <row r="5154" spans="2:10">
      <c r="B5154" s="239"/>
      <c r="C5154" s="213"/>
      <c r="E5154" s="213"/>
      <c r="F5154" s="213"/>
      <c r="G5154" s="213"/>
      <c r="H5154" s="213"/>
      <c r="I5154" s="213"/>
      <c r="J5154" s="213"/>
    </row>
    <row r="5155" spans="2:10">
      <c r="B5155" s="239"/>
      <c r="C5155" s="213"/>
      <c r="E5155" s="213"/>
      <c r="F5155" s="213"/>
      <c r="G5155" s="213"/>
      <c r="H5155" s="213"/>
      <c r="I5155" s="213"/>
      <c r="J5155" s="213"/>
    </row>
    <row r="5156" spans="2:10">
      <c r="B5156" s="239"/>
      <c r="C5156" s="213"/>
      <c r="E5156" s="213"/>
      <c r="F5156" s="213"/>
      <c r="G5156" s="213"/>
      <c r="H5156" s="213"/>
      <c r="I5156" s="213"/>
      <c r="J5156" s="213"/>
    </row>
    <row r="5157" spans="2:10">
      <c r="B5157" s="239"/>
      <c r="C5157" s="213"/>
      <c r="E5157" s="213"/>
      <c r="F5157" s="213"/>
      <c r="G5157" s="213"/>
      <c r="H5157" s="213"/>
      <c r="I5157" s="213"/>
      <c r="J5157" s="213"/>
    </row>
    <row r="5158" spans="2:10">
      <c r="B5158" s="239"/>
      <c r="C5158" s="213"/>
      <c r="E5158" s="213"/>
      <c r="F5158" s="213"/>
      <c r="G5158" s="213"/>
      <c r="H5158" s="213"/>
      <c r="I5158" s="213"/>
      <c r="J5158" s="213"/>
    </row>
    <row r="5159" spans="2:10">
      <c r="B5159" s="239"/>
      <c r="C5159" s="213"/>
      <c r="E5159" s="213"/>
      <c r="F5159" s="213"/>
      <c r="G5159" s="213"/>
      <c r="H5159" s="213"/>
      <c r="I5159" s="213"/>
      <c r="J5159" s="213"/>
    </row>
    <row r="5160" spans="2:10">
      <c r="B5160" s="239"/>
      <c r="C5160" s="213"/>
      <c r="E5160" s="213"/>
      <c r="F5160" s="213"/>
      <c r="G5160" s="213"/>
      <c r="H5160" s="213"/>
      <c r="I5160" s="213"/>
      <c r="J5160" s="213"/>
    </row>
    <row r="5161" spans="2:10">
      <c r="B5161" s="239"/>
      <c r="C5161" s="213"/>
      <c r="E5161" s="213"/>
      <c r="F5161" s="213"/>
      <c r="G5161" s="213"/>
      <c r="H5161" s="213"/>
      <c r="I5161" s="213"/>
      <c r="J5161" s="213"/>
    </row>
    <row r="5162" spans="2:10">
      <c r="B5162" s="239"/>
      <c r="C5162" s="213"/>
      <c r="E5162" s="213"/>
      <c r="F5162" s="213"/>
      <c r="G5162" s="213"/>
      <c r="H5162" s="213"/>
      <c r="I5162" s="213"/>
      <c r="J5162" s="213"/>
    </row>
    <row r="5163" spans="2:10">
      <c r="B5163" s="239"/>
      <c r="C5163" s="213"/>
      <c r="E5163" s="213"/>
      <c r="F5163" s="213"/>
      <c r="G5163" s="213"/>
      <c r="H5163" s="213"/>
      <c r="I5163" s="213"/>
      <c r="J5163" s="213"/>
    </row>
    <row r="5164" spans="2:10">
      <c r="B5164" s="239"/>
      <c r="C5164" s="213"/>
      <c r="E5164" s="213"/>
      <c r="F5164" s="213"/>
      <c r="G5164" s="213"/>
      <c r="H5164" s="213"/>
      <c r="I5164" s="213"/>
      <c r="J5164" s="213"/>
    </row>
    <row r="5165" spans="2:10">
      <c r="B5165" s="239"/>
      <c r="C5165" s="213"/>
      <c r="E5165" s="213"/>
      <c r="F5165" s="213"/>
      <c r="G5165" s="213"/>
      <c r="H5165" s="213"/>
      <c r="I5165" s="213"/>
      <c r="J5165" s="213"/>
    </row>
    <row r="5166" spans="2:10">
      <c r="B5166" s="239"/>
      <c r="C5166" s="213"/>
      <c r="E5166" s="213"/>
      <c r="F5166" s="213"/>
      <c r="G5166" s="213"/>
      <c r="H5166" s="213"/>
      <c r="I5166" s="213"/>
      <c r="J5166" s="213"/>
    </row>
    <row r="5167" spans="2:10">
      <c r="B5167" s="239"/>
      <c r="C5167" s="213"/>
      <c r="E5167" s="213"/>
      <c r="F5167" s="213"/>
      <c r="G5167" s="213"/>
      <c r="H5167" s="213"/>
      <c r="I5167" s="213"/>
      <c r="J5167" s="213"/>
    </row>
    <row r="5168" spans="2:10">
      <c r="B5168" s="239"/>
      <c r="C5168" s="213"/>
      <c r="E5168" s="213"/>
      <c r="F5168" s="213"/>
      <c r="G5168" s="213"/>
      <c r="H5168" s="213"/>
      <c r="I5168" s="213"/>
      <c r="J5168" s="213"/>
    </row>
    <row r="5169" spans="2:10">
      <c r="B5169" s="239"/>
      <c r="C5169" s="213"/>
      <c r="E5169" s="213"/>
      <c r="F5169" s="213"/>
      <c r="G5169" s="213"/>
      <c r="H5169" s="213"/>
      <c r="I5169" s="213"/>
      <c r="J5169" s="213"/>
    </row>
    <row r="5170" spans="2:10">
      <c r="B5170" s="239"/>
      <c r="C5170" s="213"/>
      <c r="E5170" s="213"/>
      <c r="F5170" s="213"/>
      <c r="G5170" s="213"/>
      <c r="H5170" s="213"/>
      <c r="I5170" s="213"/>
      <c r="J5170" s="213"/>
    </row>
    <row r="5171" spans="2:10">
      <c r="B5171" s="239"/>
      <c r="C5171" s="213"/>
      <c r="E5171" s="213"/>
      <c r="F5171" s="213"/>
      <c r="G5171" s="213"/>
      <c r="H5171" s="213"/>
      <c r="I5171" s="213"/>
      <c r="J5171" s="213"/>
    </row>
    <row r="5172" spans="2:10">
      <c r="B5172" s="239"/>
      <c r="C5172" s="213"/>
      <c r="E5172" s="213"/>
      <c r="F5172" s="213"/>
      <c r="G5172" s="213"/>
      <c r="H5172" s="213"/>
      <c r="I5172" s="213"/>
      <c r="J5172" s="213"/>
    </row>
    <row r="5173" spans="2:10">
      <c r="B5173" s="239"/>
      <c r="C5173" s="213"/>
      <c r="E5173" s="213"/>
      <c r="F5173" s="213"/>
      <c r="G5173" s="213"/>
      <c r="H5173" s="213"/>
      <c r="I5173" s="213"/>
      <c r="J5173" s="213"/>
    </row>
    <row r="5174" spans="2:10">
      <c r="B5174" s="239"/>
      <c r="C5174" s="213"/>
      <c r="E5174" s="213"/>
      <c r="F5174" s="213"/>
      <c r="G5174" s="213"/>
      <c r="H5174" s="213"/>
      <c r="I5174" s="213"/>
      <c r="J5174" s="213"/>
    </row>
    <row r="5175" spans="2:10">
      <c r="B5175" s="239"/>
      <c r="C5175" s="213"/>
      <c r="E5175" s="213"/>
      <c r="F5175" s="213"/>
      <c r="G5175" s="213"/>
      <c r="H5175" s="213"/>
      <c r="I5175" s="213"/>
      <c r="J5175" s="213"/>
    </row>
    <row r="5176" spans="2:10">
      <c r="B5176" s="239"/>
      <c r="C5176" s="213"/>
      <c r="E5176" s="213"/>
      <c r="F5176" s="213"/>
      <c r="G5176" s="213"/>
      <c r="H5176" s="213"/>
      <c r="I5176" s="213"/>
      <c r="J5176" s="213"/>
    </row>
    <row r="5177" spans="2:10">
      <c r="B5177" s="239"/>
      <c r="C5177" s="213"/>
      <c r="E5177" s="213"/>
      <c r="F5177" s="213"/>
      <c r="G5177" s="213"/>
      <c r="H5177" s="213"/>
      <c r="I5177" s="213"/>
      <c r="J5177" s="213"/>
    </row>
    <row r="5178" spans="2:10">
      <c r="B5178" s="239"/>
      <c r="C5178" s="213"/>
      <c r="E5178" s="213"/>
      <c r="F5178" s="213"/>
      <c r="G5178" s="213"/>
      <c r="H5178" s="213"/>
      <c r="I5178" s="213"/>
      <c r="J5178" s="213"/>
    </row>
    <row r="5179" spans="2:10">
      <c r="B5179" s="239"/>
      <c r="C5179" s="213"/>
      <c r="E5179" s="213"/>
      <c r="F5179" s="213"/>
      <c r="G5179" s="213"/>
      <c r="H5179" s="213"/>
      <c r="I5179" s="213"/>
      <c r="J5179" s="213"/>
    </row>
    <row r="5180" spans="2:10">
      <c r="B5180" s="239"/>
      <c r="C5180" s="213"/>
      <c r="E5180" s="213"/>
      <c r="F5180" s="213"/>
      <c r="G5180" s="213"/>
      <c r="H5180" s="213"/>
      <c r="I5180" s="213"/>
      <c r="J5180" s="213"/>
    </row>
    <row r="5181" spans="2:10">
      <c r="B5181" s="239"/>
      <c r="C5181" s="213"/>
      <c r="E5181" s="213"/>
      <c r="F5181" s="213"/>
      <c r="G5181" s="213"/>
      <c r="H5181" s="213"/>
      <c r="I5181" s="213"/>
      <c r="J5181" s="213"/>
    </row>
    <row r="5182" spans="2:10">
      <c r="B5182" s="239"/>
      <c r="C5182" s="213"/>
      <c r="E5182" s="213"/>
      <c r="F5182" s="213"/>
      <c r="G5182" s="213"/>
      <c r="H5182" s="213"/>
      <c r="I5182" s="213"/>
      <c r="J5182" s="213"/>
    </row>
    <row r="5183" spans="2:10">
      <c r="B5183" s="239"/>
      <c r="C5183" s="213"/>
      <c r="E5183" s="213"/>
      <c r="F5183" s="213"/>
      <c r="G5183" s="213"/>
      <c r="H5183" s="213"/>
      <c r="I5183" s="213"/>
      <c r="J5183" s="213"/>
    </row>
    <row r="5184" spans="2:10">
      <c r="B5184" s="239"/>
      <c r="C5184" s="213"/>
      <c r="E5184" s="213"/>
      <c r="F5184" s="213"/>
      <c r="G5184" s="213"/>
      <c r="H5184" s="213"/>
      <c r="I5184" s="213"/>
      <c r="J5184" s="213"/>
    </row>
    <row r="5185" spans="2:10">
      <c r="B5185" s="239"/>
      <c r="C5185" s="213"/>
      <c r="E5185" s="213"/>
      <c r="F5185" s="213"/>
      <c r="G5185" s="213"/>
      <c r="H5185" s="213"/>
      <c r="I5185" s="213"/>
      <c r="J5185" s="213"/>
    </row>
    <row r="5186" spans="2:10">
      <c r="B5186" s="239"/>
      <c r="C5186" s="213"/>
      <c r="E5186" s="213"/>
      <c r="F5186" s="213"/>
      <c r="G5186" s="213"/>
      <c r="H5186" s="213"/>
      <c r="I5186" s="213"/>
      <c r="J5186" s="213"/>
    </row>
    <row r="5187" spans="2:10">
      <c r="B5187" s="239"/>
      <c r="C5187" s="213"/>
      <c r="E5187" s="213"/>
      <c r="F5187" s="213"/>
      <c r="G5187" s="213"/>
      <c r="H5187" s="213"/>
      <c r="I5187" s="213"/>
      <c r="J5187" s="213"/>
    </row>
    <row r="5188" spans="2:10">
      <c r="B5188" s="239"/>
      <c r="C5188" s="213"/>
      <c r="E5188" s="213"/>
      <c r="F5188" s="213"/>
      <c r="G5188" s="213"/>
      <c r="H5188" s="213"/>
      <c r="I5188" s="213"/>
      <c r="J5188" s="213"/>
    </row>
    <row r="5189" spans="2:10">
      <c r="B5189" s="239"/>
      <c r="C5189" s="213"/>
      <c r="E5189" s="213"/>
      <c r="F5189" s="213"/>
      <c r="G5189" s="213"/>
      <c r="H5189" s="213"/>
      <c r="I5189" s="213"/>
      <c r="J5189" s="213"/>
    </row>
    <row r="5190" spans="2:10">
      <c r="B5190" s="239"/>
      <c r="C5190" s="213"/>
      <c r="E5190" s="213"/>
      <c r="F5190" s="213"/>
      <c r="G5190" s="213"/>
      <c r="H5190" s="213"/>
      <c r="I5190" s="213"/>
      <c r="J5190" s="213"/>
    </row>
    <row r="5191" spans="2:10">
      <c r="B5191" s="239"/>
      <c r="C5191" s="213"/>
      <c r="E5191" s="213"/>
      <c r="F5191" s="213"/>
      <c r="G5191" s="213"/>
      <c r="H5191" s="213"/>
      <c r="I5191" s="213"/>
      <c r="J5191" s="213"/>
    </row>
    <row r="5192" spans="2:10">
      <c r="B5192" s="239"/>
      <c r="C5192" s="213"/>
      <c r="E5192" s="213"/>
      <c r="F5192" s="213"/>
      <c r="G5192" s="213"/>
      <c r="H5192" s="213"/>
      <c r="I5192" s="213"/>
      <c r="J5192" s="213"/>
    </row>
    <row r="5193" spans="2:10">
      <c r="B5193" s="239"/>
      <c r="C5193" s="213"/>
      <c r="E5193" s="213"/>
      <c r="F5193" s="213"/>
      <c r="G5193" s="213"/>
      <c r="H5193" s="213"/>
      <c r="I5193" s="213"/>
      <c r="J5193" s="213"/>
    </row>
    <row r="5194" spans="2:10">
      <c r="B5194" s="239"/>
      <c r="C5194" s="213"/>
      <c r="E5194" s="213"/>
      <c r="F5194" s="213"/>
      <c r="G5194" s="213"/>
      <c r="H5194" s="213"/>
      <c r="I5194" s="213"/>
      <c r="J5194" s="213"/>
    </row>
    <row r="5195" spans="2:10">
      <c r="B5195" s="239"/>
      <c r="C5195" s="213"/>
      <c r="E5195" s="213"/>
      <c r="F5195" s="213"/>
      <c r="G5195" s="213"/>
      <c r="H5195" s="213"/>
      <c r="I5195" s="213"/>
      <c r="J5195" s="213"/>
    </row>
    <row r="5196" spans="2:10">
      <c r="B5196" s="239"/>
      <c r="C5196" s="213"/>
      <c r="E5196" s="213"/>
      <c r="F5196" s="213"/>
      <c r="G5196" s="213"/>
      <c r="H5196" s="213"/>
      <c r="I5196" s="213"/>
      <c r="J5196" s="213"/>
    </row>
    <row r="5197" spans="2:10">
      <c r="B5197" s="239"/>
      <c r="C5197" s="213"/>
      <c r="E5197" s="213"/>
      <c r="F5197" s="213"/>
      <c r="G5197" s="213"/>
      <c r="H5197" s="213"/>
      <c r="I5197" s="213"/>
      <c r="J5197" s="213"/>
    </row>
    <row r="5198" spans="2:10">
      <c r="B5198" s="239"/>
      <c r="C5198" s="213"/>
      <c r="E5198" s="213"/>
      <c r="F5198" s="213"/>
      <c r="G5198" s="213"/>
      <c r="H5198" s="213"/>
      <c r="I5198" s="213"/>
      <c r="J5198" s="213"/>
    </row>
    <row r="5199" spans="2:10">
      <c r="B5199" s="239"/>
      <c r="C5199" s="213"/>
      <c r="E5199" s="213"/>
      <c r="F5199" s="213"/>
      <c r="G5199" s="213"/>
      <c r="H5199" s="213"/>
      <c r="I5199" s="213"/>
      <c r="J5199" s="213"/>
    </row>
    <row r="5200" spans="2:10">
      <c r="B5200" s="239"/>
      <c r="C5200" s="213"/>
      <c r="E5200" s="213"/>
      <c r="F5200" s="213"/>
      <c r="G5200" s="213"/>
      <c r="H5200" s="213"/>
      <c r="I5200" s="213"/>
      <c r="J5200" s="213"/>
    </row>
    <row r="5201" spans="2:10">
      <c r="B5201" s="239"/>
      <c r="C5201" s="213"/>
      <c r="E5201" s="213"/>
      <c r="F5201" s="213"/>
      <c r="G5201" s="213"/>
      <c r="H5201" s="213"/>
      <c r="I5201" s="213"/>
      <c r="J5201" s="213"/>
    </row>
    <row r="5202" spans="2:10">
      <c r="B5202" s="239"/>
      <c r="C5202" s="213"/>
      <c r="E5202" s="213"/>
      <c r="F5202" s="213"/>
      <c r="G5202" s="213"/>
      <c r="H5202" s="213"/>
      <c r="I5202" s="213"/>
      <c r="J5202" s="213"/>
    </row>
    <row r="5203" spans="2:10">
      <c r="B5203" s="239"/>
      <c r="C5203" s="213"/>
      <c r="E5203" s="213"/>
      <c r="F5203" s="213"/>
      <c r="G5203" s="213"/>
      <c r="H5203" s="213"/>
      <c r="I5203" s="213"/>
      <c r="J5203" s="213"/>
    </row>
    <row r="5204" spans="2:10">
      <c r="B5204" s="239"/>
      <c r="C5204" s="213"/>
      <c r="E5204" s="213"/>
      <c r="F5204" s="213"/>
      <c r="G5204" s="213"/>
      <c r="H5204" s="213"/>
      <c r="I5204" s="213"/>
      <c r="J5204" s="213"/>
    </row>
    <row r="5205" spans="2:10">
      <c r="B5205" s="239"/>
      <c r="C5205" s="213"/>
      <c r="E5205" s="213"/>
      <c r="F5205" s="213"/>
      <c r="G5205" s="213"/>
      <c r="H5205" s="213"/>
      <c r="I5205" s="213"/>
      <c r="J5205" s="213"/>
    </row>
    <row r="5206" spans="2:10">
      <c r="B5206" s="239"/>
      <c r="C5206" s="213"/>
      <c r="E5206" s="213"/>
      <c r="F5206" s="213"/>
      <c r="G5206" s="213"/>
      <c r="H5206" s="213"/>
      <c r="I5206" s="213"/>
      <c r="J5206" s="213"/>
    </row>
    <row r="5207" spans="2:10">
      <c r="B5207" s="239"/>
      <c r="C5207" s="213"/>
      <c r="E5207" s="213"/>
      <c r="F5207" s="213"/>
      <c r="G5207" s="213"/>
      <c r="H5207" s="213"/>
      <c r="I5207" s="213"/>
      <c r="J5207" s="213"/>
    </row>
    <row r="5208" spans="2:10">
      <c r="B5208" s="239"/>
      <c r="C5208" s="213"/>
      <c r="E5208" s="213"/>
      <c r="F5208" s="213"/>
      <c r="G5208" s="213"/>
      <c r="H5208" s="213"/>
      <c r="I5208" s="213"/>
      <c r="J5208" s="213"/>
    </row>
    <row r="5209" spans="2:10">
      <c r="B5209" s="239"/>
      <c r="C5209" s="213"/>
      <c r="E5209" s="213"/>
      <c r="F5209" s="213"/>
      <c r="G5209" s="213"/>
      <c r="H5209" s="213"/>
      <c r="I5209" s="213"/>
      <c r="J5209" s="213"/>
    </row>
    <row r="5210" spans="2:10">
      <c r="B5210" s="239"/>
      <c r="C5210" s="213"/>
      <c r="E5210" s="213"/>
      <c r="F5210" s="213"/>
      <c r="G5210" s="213"/>
      <c r="H5210" s="213"/>
      <c r="I5210" s="213"/>
      <c r="J5210" s="213"/>
    </row>
    <row r="5211" spans="2:10">
      <c r="B5211" s="239"/>
      <c r="C5211" s="213"/>
      <c r="E5211" s="213"/>
      <c r="F5211" s="213"/>
      <c r="G5211" s="213"/>
      <c r="H5211" s="213"/>
      <c r="I5211" s="213"/>
      <c r="J5211" s="213"/>
    </row>
    <row r="5212" spans="2:10">
      <c r="B5212" s="239"/>
      <c r="C5212" s="213"/>
      <c r="E5212" s="213"/>
      <c r="F5212" s="213"/>
      <c r="G5212" s="213"/>
      <c r="H5212" s="213"/>
      <c r="I5212" s="213"/>
      <c r="J5212" s="213"/>
    </row>
    <row r="5213" spans="2:10">
      <c r="B5213" s="239"/>
      <c r="C5213" s="213"/>
      <c r="E5213" s="213"/>
      <c r="F5213" s="213"/>
      <c r="G5213" s="213"/>
      <c r="H5213" s="213"/>
      <c r="I5213" s="213"/>
      <c r="J5213" s="213"/>
    </row>
    <row r="5214" spans="2:10">
      <c r="B5214" s="239"/>
      <c r="C5214" s="213"/>
      <c r="E5214" s="213"/>
      <c r="F5214" s="213"/>
      <c r="G5214" s="213"/>
      <c r="H5214" s="213"/>
      <c r="I5214" s="213"/>
      <c r="J5214" s="213"/>
    </row>
    <row r="5215" spans="2:10">
      <c r="B5215" s="239"/>
      <c r="C5215" s="213"/>
      <c r="E5215" s="213"/>
      <c r="F5215" s="213"/>
      <c r="G5215" s="213"/>
      <c r="H5215" s="213"/>
      <c r="I5215" s="213"/>
      <c r="J5215" s="213"/>
    </row>
    <row r="5216" spans="2:10">
      <c r="B5216" s="239"/>
      <c r="C5216" s="213"/>
      <c r="E5216" s="213"/>
      <c r="F5216" s="213"/>
      <c r="G5216" s="213"/>
      <c r="H5216" s="213"/>
      <c r="I5216" s="213"/>
      <c r="J5216" s="213"/>
    </row>
    <row r="5217" spans="2:10">
      <c r="B5217" s="239"/>
      <c r="C5217" s="213"/>
      <c r="E5217" s="213"/>
      <c r="F5217" s="213"/>
      <c r="G5217" s="213"/>
      <c r="H5217" s="213"/>
      <c r="I5217" s="213"/>
      <c r="J5217" s="213"/>
    </row>
    <row r="5218" spans="2:10">
      <c r="B5218" s="239"/>
      <c r="C5218" s="213"/>
      <c r="E5218" s="213"/>
      <c r="F5218" s="213"/>
      <c r="G5218" s="213"/>
      <c r="H5218" s="213"/>
      <c r="I5218" s="213"/>
      <c r="J5218" s="213"/>
    </row>
    <row r="5219" spans="2:10">
      <c r="B5219" s="239"/>
      <c r="C5219" s="213"/>
      <c r="E5219" s="213"/>
      <c r="F5219" s="213"/>
      <c r="G5219" s="213"/>
      <c r="H5219" s="213"/>
      <c r="I5219" s="213"/>
      <c r="J5219" s="213"/>
    </row>
    <row r="5220" spans="2:10">
      <c r="B5220" s="239"/>
      <c r="C5220" s="213"/>
      <c r="E5220" s="213"/>
      <c r="F5220" s="213"/>
      <c r="G5220" s="213"/>
      <c r="H5220" s="213"/>
      <c r="I5220" s="213"/>
      <c r="J5220" s="213"/>
    </row>
    <row r="5221" spans="2:10">
      <c r="B5221" s="239"/>
      <c r="C5221" s="213"/>
      <c r="E5221" s="213"/>
      <c r="F5221" s="213"/>
      <c r="G5221" s="213"/>
      <c r="H5221" s="213"/>
      <c r="I5221" s="213"/>
      <c r="J5221" s="213"/>
    </row>
    <row r="5222" spans="2:10">
      <c r="B5222" s="239"/>
      <c r="C5222" s="213"/>
      <c r="E5222" s="213"/>
      <c r="F5222" s="213"/>
      <c r="G5222" s="213"/>
      <c r="H5222" s="213"/>
      <c r="I5222" s="213"/>
      <c r="J5222" s="213"/>
    </row>
    <row r="5223" spans="2:10">
      <c r="B5223" s="239"/>
      <c r="C5223" s="213"/>
      <c r="E5223" s="213"/>
      <c r="F5223" s="213"/>
      <c r="G5223" s="213"/>
      <c r="H5223" s="213"/>
      <c r="I5223" s="213"/>
      <c r="J5223" s="213"/>
    </row>
    <row r="5224" spans="2:10">
      <c r="B5224" s="239"/>
      <c r="C5224" s="213"/>
      <c r="E5224" s="213"/>
      <c r="F5224" s="213"/>
      <c r="G5224" s="213"/>
      <c r="H5224" s="213"/>
      <c r="I5224" s="213"/>
      <c r="J5224" s="213"/>
    </row>
    <row r="5225" spans="2:10">
      <c r="B5225" s="239"/>
      <c r="C5225" s="213"/>
      <c r="E5225" s="213"/>
      <c r="F5225" s="213"/>
      <c r="G5225" s="213"/>
      <c r="H5225" s="213"/>
      <c r="I5225" s="213"/>
      <c r="J5225" s="213"/>
    </row>
    <row r="5226" spans="2:10">
      <c r="B5226" s="239"/>
      <c r="C5226" s="213"/>
      <c r="E5226" s="213"/>
      <c r="F5226" s="213"/>
      <c r="G5226" s="213"/>
      <c r="H5226" s="213"/>
      <c r="I5226" s="213"/>
      <c r="J5226" s="213"/>
    </row>
    <row r="5227" spans="2:10">
      <c r="B5227" s="239"/>
      <c r="C5227" s="213"/>
      <c r="E5227" s="213"/>
      <c r="F5227" s="213"/>
      <c r="G5227" s="213"/>
      <c r="H5227" s="213"/>
      <c r="I5227" s="213"/>
      <c r="J5227" s="213"/>
    </row>
    <row r="5228" spans="2:10">
      <c r="B5228" s="239"/>
      <c r="C5228" s="213"/>
      <c r="E5228" s="213"/>
      <c r="F5228" s="213"/>
      <c r="G5228" s="213"/>
      <c r="H5228" s="213"/>
      <c r="I5228" s="213"/>
      <c r="J5228" s="213"/>
    </row>
    <row r="5229" spans="2:10">
      <c r="B5229" s="239"/>
      <c r="C5229" s="213"/>
      <c r="E5229" s="213"/>
      <c r="F5229" s="213"/>
      <c r="G5229" s="213"/>
      <c r="H5229" s="213"/>
      <c r="I5229" s="213"/>
      <c r="J5229" s="213"/>
    </row>
    <row r="5230" spans="2:10">
      <c r="B5230" s="239"/>
      <c r="C5230" s="213"/>
      <c r="E5230" s="213"/>
      <c r="F5230" s="213"/>
      <c r="G5230" s="213"/>
      <c r="H5230" s="213"/>
      <c r="I5230" s="213"/>
      <c r="J5230" s="213"/>
    </row>
    <row r="5231" spans="2:10">
      <c r="B5231" s="239"/>
      <c r="C5231" s="213"/>
      <c r="E5231" s="213"/>
      <c r="F5231" s="213"/>
      <c r="G5231" s="213"/>
      <c r="H5231" s="213"/>
      <c r="I5231" s="213"/>
      <c r="J5231" s="213"/>
    </row>
    <row r="5232" spans="2:10">
      <c r="B5232" s="239"/>
      <c r="C5232" s="213"/>
      <c r="E5232" s="213"/>
      <c r="F5232" s="213"/>
      <c r="G5232" s="213"/>
      <c r="H5232" s="213"/>
      <c r="I5232" s="213"/>
      <c r="J5232" s="213"/>
    </row>
    <row r="5233" spans="2:10">
      <c r="B5233" s="239"/>
      <c r="C5233" s="213"/>
      <c r="E5233" s="213"/>
      <c r="F5233" s="213"/>
      <c r="G5233" s="213"/>
      <c r="H5233" s="213"/>
      <c r="I5233" s="213"/>
      <c r="J5233" s="213"/>
    </row>
    <row r="5234" spans="2:10">
      <c r="B5234" s="239"/>
      <c r="C5234" s="213"/>
      <c r="E5234" s="213"/>
      <c r="F5234" s="213"/>
      <c r="G5234" s="213"/>
      <c r="H5234" s="213"/>
      <c r="I5234" s="213"/>
      <c r="J5234" s="213"/>
    </row>
    <row r="5235" spans="2:10">
      <c r="B5235" s="239"/>
      <c r="C5235" s="213"/>
      <c r="E5235" s="213"/>
      <c r="F5235" s="213"/>
      <c r="G5235" s="213"/>
      <c r="H5235" s="213"/>
      <c r="I5235" s="213"/>
      <c r="J5235" s="213"/>
    </row>
    <row r="5236" spans="2:10">
      <c r="B5236" s="239"/>
      <c r="C5236" s="213"/>
      <c r="E5236" s="213"/>
      <c r="F5236" s="213"/>
      <c r="G5236" s="213"/>
      <c r="H5236" s="213"/>
      <c r="I5236" s="213"/>
      <c r="J5236" s="213"/>
    </row>
    <row r="5237" spans="2:10">
      <c r="B5237" s="239"/>
      <c r="C5237" s="213"/>
      <c r="E5237" s="213"/>
      <c r="F5237" s="213"/>
      <c r="G5237" s="213"/>
      <c r="H5237" s="213"/>
      <c r="I5237" s="213"/>
      <c r="J5237" s="213"/>
    </row>
    <row r="5238" spans="2:10">
      <c r="B5238" s="239"/>
      <c r="C5238" s="213"/>
      <c r="E5238" s="213"/>
      <c r="F5238" s="213"/>
      <c r="G5238" s="213"/>
      <c r="H5238" s="213"/>
      <c r="I5238" s="213"/>
      <c r="J5238" s="213"/>
    </row>
    <row r="5239" spans="2:10">
      <c r="B5239" s="239"/>
      <c r="C5239" s="213"/>
      <c r="E5239" s="213"/>
      <c r="F5239" s="213"/>
      <c r="G5239" s="213"/>
      <c r="H5239" s="213"/>
      <c r="I5239" s="213"/>
      <c r="J5239" s="213"/>
    </row>
    <row r="5240" spans="2:10">
      <c r="B5240" s="239"/>
      <c r="C5240" s="213"/>
      <c r="E5240" s="213"/>
      <c r="F5240" s="213"/>
      <c r="G5240" s="213"/>
      <c r="H5240" s="213"/>
      <c r="I5240" s="213"/>
      <c r="J5240" s="213"/>
    </row>
    <row r="5241" spans="2:10">
      <c r="B5241" s="239"/>
      <c r="C5241" s="213"/>
      <c r="E5241" s="213"/>
      <c r="F5241" s="213"/>
      <c r="G5241" s="213"/>
      <c r="H5241" s="213"/>
      <c r="I5241" s="213"/>
      <c r="J5241" s="213"/>
    </row>
    <row r="5242" spans="2:10">
      <c r="B5242" s="239"/>
      <c r="C5242" s="213"/>
      <c r="E5242" s="213"/>
      <c r="F5242" s="213"/>
      <c r="G5242" s="213"/>
      <c r="H5242" s="213"/>
      <c r="I5242" s="213"/>
      <c r="J5242" s="213"/>
    </row>
    <row r="5243" spans="2:10">
      <c r="B5243" s="239"/>
      <c r="C5243" s="213"/>
      <c r="E5243" s="213"/>
      <c r="F5243" s="213"/>
      <c r="G5243" s="213"/>
      <c r="H5243" s="213"/>
      <c r="I5243" s="213"/>
      <c r="J5243" s="213"/>
    </row>
    <row r="5244" spans="2:10">
      <c r="B5244" s="239"/>
      <c r="C5244" s="213"/>
      <c r="E5244" s="213"/>
      <c r="F5244" s="213"/>
      <c r="G5244" s="213"/>
      <c r="H5244" s="213"/>
      <c r="I5244" s="213"/>
      <c r="J5244" s="213"/>
    </row>
    <row r="5245" spans="2:10">
      <c r="B5245" s="239"/>
      <c r="C5245" s="213"/>
      <c r="E5245" s="213"/>
      <c r="F5245" s="213"/>
      <c r="G5245" s="213"/>
      <c r="H5245" s="213"/>
      <c r="I5245" s="213"/>
      <c r="J5245" s="213"/>
    </row>
    <row r="5246" spans="2:10">
      <c r="B5246" s="239"/>
      <c r="C5246" s="213"/>
      <c r="E5246" s="213"/>
      <c r="F5246" s="213"/>
      <c r="G5246" s="213"/>
      <c r="H5246" s="213"/>
      <c r="I5246" s="213"/>
      <c r="J5246" s="213"/>
    </row>
    <row r="5247" spans="2:10">
      <c r="B5247" s="239"/>
      <c r="C5247" s="213"/>
      <c r="E5247" s="213"/>
      <c r="F5247" s="213"/>
      <c r="G5247" s="213"/>
      <c r="H5247" s="213"/>
      <c r="I5247" s="213"/>
      <c r="J5247" s="213"/>
    </row>
    <row r="5248" spans="2:10">
      <c r="B5248" s="239"/>
      <c r="C5248" s="213"/>
      <c r="E5248" s="213"/>
      <c r="F5248" s="213"/>
      <c r="G5248" s="213"/>
      <c r="H5248" s="213"/>
      <c r="I5248" s="213"/>
      <c r="J5248" s="213"/>
    </row>
    <row r="5249" spans="2:10">
      <c r="B5249" s="239"/>
      <c r="C5249" s="213"/>
      <c r="E5249" s="213"/>
      <c r="F5249" s="213"/>
      <c r="G5249" s="213"/>
      <c r="H5249" s="213"/>
      <c r="I5249" s="213"/>
      <c r="J5249" s="213"/>
    </row>
    <row r="5250" spans="2:10">
      <c r="B5250" s="239"/>
      <c r="C5250" s="213"/>
      <c r="E5250" s="213"/>
      <c r="F5250" s="213"/>
      <c r="G5250" s="213"/>
      <c r="H5250" s="213"/>
      <c r="I5250" s="213"/>
      <c r="J5250" s="213"/>
    </row>
    <row r="5251" spans="2:10">
      <c r="B5251" s="239"/>
      <c r="C5251" s="213"/>
      <c r="E5251" s="213"/>
      <c r="F5251" s="213"/>
      <c r="G5251" s="213"/>
      <c r="H5251" s="213"/>
      <c r="I5251" s="213"/>
      <c r="J5251" s="213"/>
    </row>
    <row r="5252" spans="2:10">
      <c r="B5252" s="239"/>
      <c r="C5252" s="213"/>
      <c r="E5252" s="213"/>
      <c r="F5252" s="213"/>
      <c r="G5252" s="213"/>
      <c r="H5252" s="213"/>
      <c r="I5252" s="213"/>
      <c r="J5252" s="213"/>
    </row>
    <row r="5253" spans="2:10">
      <c r="B5253" s="239"/>
      <c r="C5253" s="213"/>
      <c r="E5253" s="213"/>
      <c r="F5253" s="213"/>
      <c r="G5253" s="213"/>
      <c r="H5253" s="213"/>
      <c r="I5253" s="213"/>
      <c r="J5253" s="213"/>
    </row>
    <row r="5254" spans="2:10">
      <c r="B5254" s="239"/>
      <c r="C5254" s="213"/>
      <c r="E5254" s="213"/>
      <c r="F5254" s="213"/>
      <c r="G5254" s="213"/>
      <c r="H5254" s="213"/>
      <c r="I5254" s="213"/>
      <c r="J5254" s="213"/>
    </row>
    <row r="5255" spans="2:10">
      <c r="B5255" s="239"/>
      <c r="C5255" s="213"/>
      <c r="E5255" s="213"/>
      <c r="F5255" s="213"/>
      <c r="G5255" s="213"/>
      <c r="H5255" s="213"/>
      <c r="I5255" s="213"/>
      <c r="J5255" s="213"/>
    </row>
    <row r="5256" spans="2:10">
      <c r="B5256" s="239"/>
      <c r="C5256" s="213"/>
      <c r="E5256" s="213"/>
      <c r="F5256" s="213"/>
      <c r="G5256" s="213"/>
      <c r="H5256" s="213"/>
      <c r="I5256" s="213"/>
      <c r="J5256" s="213"/>
    </row>
    <row r="5257" spans="2:10">
      <c r="B5257" s="239"/>
      <c r="C5257" s="213"/>
      <c r="E5257" s="213"/>
      <c r="F5257" s="213"/>
      <c r="G5257" s="213"/>
      <c r="H5257" s="213"/>
      <c r="I5257" s="213"/>
      <c r="J5257" s="213"/>
    </row>
    <row r="5258" spans="2:10">
      <c r="B5258" s="239"/>
      <c r="C5258" s="213"/>
      <c r="E5258" s="213"/>
      <c r="F5258" s="213"/>
      <c r="G5258" s="213"/>
      <c r="H5258" s="213"/>
      <c r="I5258" s="213"/>
      <c r="J5258" s="213"/>
    </row>
    <row r="5259" spans="2:10">
      <c r="B5259" s="239"/>
      <c r="C5259" s="213"/>
      <c r="E5259" s="213"/>
      <c r="F5259" s="213"/>
      <c r="G5259" s="213"/>
      <c r="H5259" s="213"/>
      <c r="I5259" s="213"/>
      <c r="J5259" s="213"/>
    </row>
    <row r="5260" spans="2:10">
      <c r="B5260" s="239"/>
      <c r="C5260" s="213"/>
      <c r="E5260" s="213"/>
      <c r="F5260" s="213"/>
      <c r="G5260" s="213"/>
      <c r="H5260" s="213"/>
      <c r="I5260" s="213"/>
      <c r="J5260" s="213"/>
    </row>
    <row r="5261" spans="2:10">
      <c r="B5261" s="239"/>
      <c r="C5261" s="213"/>
      <c r="E5261" s="213"/>
      <c r="F5261" s="213"/>
      <c r="G5261" s="213"/>
      <c r="H5261" s="213"/>
      <c r="I5261" s="213"/>
      <c r="J5261" s="213"/>
    </row>
    <row r="5262" spans="2:10">
      <c r="B5262" s="239"/>
      <c r="C5262" s="213"/>
      <c r="E5262" s="213"/>
      <c r="F5262" s="213"/>
      <c r="G5262" s="213"/>
      <c r="H5262" s="213"/>
      <c r="I5262" s="213"/>
      <c r="J5262" s="213"/>
    </row>
    <row r="5263" spans="2:10">
      <c r="B5263" s="239"/>
      <c r="C5263" s="213"/>
      <c r="E5263" s="213"/>
      <c r="F5263" s="213"/>
      <c r="G5263" s="213"/>
      <c r="H5263" s="213"/>
      <c r="I5263" s="213"/>
      <c r="J5263" s="213"/>
    </row>
    <row r="5264" spans="2:10">
      <c r="B5264" s="239"/>
      <c r="C5264" s="213"/>
      <c r="E5264" s="213"/>
      <c r="F5264" s="213"/>
      <c r="G5264" s="213"/>
      <c r="H5264" s="213"/>
      <c r="I5264" s="213"/>
      <c r="J5264" s="213"/>
    </row>
    <row r="5265" spans="2:10">
      <c r="B5265" s="239"/>
      <c r="C5265" s="213"/>
      <c r="E5265" s="213"/>
      <c r="F5265" s="213"/>
      <c r="G5265" s="213"/>
      <c r="H5265" s="213"/>
      <c r="I5265" s="213"/>
      <c r="J5265" s="213"/>
    </row>
    <row r="5266" spans="2:10">
      <c r="B5266" s="239"/>
      <c r="C5266" s="213"/>
      <c r="E5266" s="213"/>
      <c r="F5266" s="213"/>
      <c r="G5266" s="213"/>
      <c r="H5266" s="213"/>
      <c r="I5266" s="213"/>
      <c r="J5266" s="213"/>
    </row>
    <row r="5267" spans="2:10">
      <c r="B5267" s="239"/>
      <c r="C5267" s="213"/>
      <c r="E5267" s="213"/>
      <c r="F5267" s="213"/>
      <c r="G5267" s="213"/>
      <c r="H5267" s="213"/>
      <c r="I5267" s="213"/>
      <c r="J5267" s="213"/>
    </row>
    <row r="5268" spans="2:10">
      <c r="B5268" s="239"/>
      <c r="C5268" s="213"/>
      <c r="E5268" s="213"/>
      <c r="F5268" s="213"/>
      <c r="G5268" s="213"/>
      <c r="H5268" s="213"/>
      <c r="I5268" s="213"/>
      <c r="J5268" s="213"/>
    </row>
    <row r="5269" spans="2:10">
      <c r="B5269" s="239"/>
      <c r="C5269" s="213"/>
      <c r="E5269" s="213"/>
      <c r="F5269" s="213"/>
      <c r="G5269" s="213"/>
      <c r="H5269" s="213"/>
      <c r="I5269" s="213"/>
      <c r="J5269" s="213"/>
    </row>
    <row r="5270" spans="2:10">
      <c r="B5270" s="239"/>
      <c r="C5270" s="213"/>
      <c r="E5270" s="213"/>
      <c r="F5270" s="213"/>
      <c r="G5270" s="213"/>
      <c r="H5270" s="213"/>
      <c r="I5270" s="213"/>
      <c r="J5270" s="213"/>
    </row>
    <row r="5271" spans="2:10">
      <c r="B5271" s="239"/>
      <c r="C5271" s="213"/>
      <c r="E5271" s="213"/>
      <c r="F5271" s="213"/>
      <c r="G5271" s="213"/>
      <c r="H5271" s="213"/>
      <c r="I5271" s="213"/>
      <c r="J5271" s="213"/>
    </row>
    <row r="5272" spans="2:10">
      <c r="B5272" s="239"/>
      <c r="C5272" s="213"/>
      <c r="E5272" s="213"/>
      <c r="F5272" s="213"/>
      <c r="G5272" s="213"/>
      <c r="H5272" s="213"/>
      <c r="I5272" s="213"/>
      <c r="J5272" s="213"/>
    </row>
    <row r="5273" spans="2:10">
      <c r="B5273" s="239"/>
      <c r="C5273" s="213"/>
      <c r="E5273" s="213"/>
      <c r="F5273" s="213"/>
      <c r="G5273" s="213"/>
      <c r="H5273" s="213"/>
      <c r="I5273" s="213"/>
      <c r="J5273" s="213"/>
    </row>
    <row r="5274" spans="2:10">
      <c r="B5274" s="239"/>
      <c r="C5274" s="213"/>
      <c r="E5274" s="213"/>
      <c r="F5274" s="213"/>
      <c r="G5274" s="213"/>
      <c r="H5274" s="213"/>
      <c r="I5274" s="213"/>
      <c r="J5274" s="213"/>
    </row>
    <row r="5275" spans="2:10">
      <c r="B5275" s="239"/>
      <c r="C5275" s="213"/>
      <c r="E5275" s="213"/>
      <c r="F5275" s="213"/>
      <c r="G5275" s="213"/>
      <c r="H5275" s="213"/>
      <c r="I5275" s="213"/>
      <c r="J5275" s="213"/>
    </row>
    <row r="5276" spans="2:10">
      <c r="B5276" s="239"/>
      <c r="C5276" s="213"/>
      <c r="E5276" s="213"/>
      <c r="F5276" s="213"/>
      <c r="G5276" s="213"/>
      <c r="H5276" s="213"/>
      <c r="I5276" s="213"/>
      <c r="J5276" s="213"/>
    </row>
    <row r="5277" spans="2:10">
      <c r="B5277" s="239"/>
      <c r="C5277" s="213"/>
      <c r="E5277" s="213"/>
      <c r="F5277" s="213"/>
      <c r="G5277" s="213"/>
      <c r="H5277" s="213"/>
      <c r="I5277" s="213"/>
      <c r="J5277" s="213"/>
    </row>
    <row r="5278" spans="2:10">
      <c r="B5278" s="239"/>
      <c r="C5278" s="213"/>
      <c r="E5278" s="213"/>
      <c r="F5278" s="213"/>
      <c r="G5278" s="213"/>
      <c r="H5278" s="213"/>
      <c r="I5278" s="213"/>
      <c r="J5278" s="213"/>
    </row>
    <row r="5279" spans="2:10">
      <c r="B5279" s="239"/>
      <c r="C5279" s="213"/>
      <c r="E5279" s="213"/>
      <c r="F5279" s="213"/>
      <c r="G5279" s="213"/>
      <c r="H5279" s="213"/>
      <c r="I5279" s="213"/>
      <c r="J5279" s="213"/>
    </row>
    <row r="5280" spans="2:10">
      <c r="B5280" s="239"/>
      <c r="C5280" s="213"/>
      <c r="E5280" s="213"/>
      <c r="F5280" s="213"/>
      <c r="G5280" s="213"/>
      <c r="H5280" s="213"/>
      <c r="I5280" s="213"/>
      <c r="J5280" s="213"/>
    </row>
    <row r="5281" spans="2:10">
      <c r="B5281" s="239"/>
      <c r="C5281" s="213"/>
      <c r="E5281" s="213"/>
      <c r="F5281" s="213"/>
      <c r="G5281" s="213"/>
      <c r="H5281" s="213"/>
      <c r="I5281" s="213"/>
      <c r="J5281" s="213"/>
    </row>
    <row r="5282" spans="2:10">
      <c r="B5282" s="239"/>
      <c r="C5282" s="213"/>
      <c r="E5282" s="213"/>
      <c r="F5282" s="213"/>
      <c r="G5282" s="213"/>
      <c r="H5282" s="213"/>
      <c r="I5282" s="213"/>
      <c r="J5282" s="213"/>
    </row>
    <row r="5283" spans="2:10">
      <c r="B5283" s="239"/>
      <c r="C5283" s="213"/>
      <c r="E5283" s="213"/>
      <c r="F5283" s="213"/>
      <c r="G5283" s="213"/>
      <c r="H5283" s="213"/>
      <c r="I5283" s="213"/>
      <c r="J5283" s="213"/>
    </row>
    <row r="5284" spans="2:10">
      <c r="B5284" s="239"/>
      <c r="C5284" s="213"/>
      <c r="E5284" s="213"/>
      <c r="F5284" s="213"/>
      <c r="G5284" s="213"/>
      <c r="H5284" s="213"/>
      <c r="I5284" s="213"/>
      <c r="J5284" s="213"/>
    </row>
    <row r="5285" spans="2:10">
      <c r="B5285" s="239"/>
      <c r="C5285" s="213"/>
      <c r="E5285" s="213"/>
      <c r="F5285" s="213"/>
      <c r="G5285" s="213"/>
      <c r="H5285" s="213"/>
      <c r="I5285" s="213"/>
      <c r="J5285" s="213"/>
    </row>
    <row r="5286" spans="2:10">
      <c r="B5286" s="239"/>
      <c r="C5286" s="213"/>
      <c r="E5286" s="213"/>
      <c r="F5286" s="213"/>
      <c r="G5286" s="213"/>
      <c r="H5286" s="213"/>
      <c r="I5286" s="213"/>
      <c r="J5286" s="213"/>
    </row>
    <row r="5287" spans="2:10">
      <c r="B5287" s="239"/>
      <c r="C5287" s="213"/>
      <c r="E5287" s="213"/>
      <c r="F5287" s="213"/>
      <c r="G5287" s="213"/>
      <c r="H5287" s="213"/>
      <c r="I5287" s="213"/>
      <c r="J5287" s="213"/>
    </row>
    <row r="5288" spans="2:10">
      <c r="B5288" s="239"/>
      <c r="C5288" s="213"/>
      <c r="E5288" s="213"/>
      <c r="F5288" s="213"/>
      <c r="G5288" s="213"/>
      <c r="H5288" s="213"/>
      <c r="I5288" s="213"/>
      <c r="J5288" s="213"/>
    </row>
    <row r="5289" spans="2:10">
      <c r="B5289" s="239"/>
      <c r="C5289" s="213"/>
      <c r="E5289" s="213"/>
      <c r="F5289" s="213"/>
      <c r="G5289" s="213"/>
      <c r="H5289" s="213"/>
      <c r="I5289" s="213"/>
      <c r="J5289" s="213"/>
    </row>
    <row r="5290" spans="2:10">
      <c r="B5290" s="239"/>
      <c r="C5290" s="213"/>
      <c r="E5290" s="213"/>
      <c r="F5290" s="213"/>
      <c r="G5290" s="213"/>
      <c r="H5290" s="213"/>
      <c r="I5290" s="213"/>
      <c r="J5290" s="213"/>
    </row>
    <row r="5291" spans="2:10">
      <c r="B5291" s="239"/>
      <c r="C5291" s="213"/>
      <c r="E5291" s="213"/>
      <c r="F5291" s="213"/>
      <c r="G5291" s="213"/>
      <c r="H5291" s="213"/>
      <c r="I5291" s="213"/>
      <c r="J5291" s="213"/>
    </row>
    <row r="5292" spans="2:10">
      <c r="B5292" s="239"/>
      <c r="C5292" s="213"/>
      <c r="E5292" s="213"/>
      <c r="F5292" s="213"/>
      <c r="G5292" s="213"/>
      <c r="H5292" s="213"/>
      <c r="I5292" s="213"/>
      <c r="J5292" s="213"/>
    </row>
    <row r="5293" spans="2:10">
      <c r="B5293" s="239"/>
      <c r="C5293" s="213"/>
      <c r="E5293" s="213"/>
      <c r="F5293" s="213"/>
      <c r="G5293" s="213"/>
      <c r="H5293" s="213"/>
      <c r="I5293" s="213"/>
      <c r="J5293" s="213"/>
    </row>
    <row r="5294" spans="2:10">
      <c r="B5294" s="239"/>
      <c r="C5294" s="213"/>
      <c r="E5294" s="213"/>
      <c r="F5294" s="213"/>
      <c r="G5294" s="213"/>
      <c r="H5294" s="213"/>
      <c r="I5294" s="213"/>
      <c r="J5294" s="213"/>
    </row>
    <row r="5295" spans="2:10">
      <c r="B5295" s="239"/>
      <c r="C5295" s="213"/>
      <c r="E5295" s="213"/>
      <c r="F5295" s="213"/>
      <c r="G5295" s="213"/>
      <c r="H5295" s="213"/>
      <c r="I5295" s="213"/>
      <c r="J5295" s="213"/>
    </row>
    <row r="5296" spans="2:10">
      <c r="B5296" s="239"/>
      <c r="C5296" s="213"/>
      <c r="E5296" s="213"/>
      <c r="F5296" s="213"/>
      <c r="G5296" s="213"/>
      <c r="H5296" s="213"/>
      <c r="I5296" s="213"/>
      <c r="J5296" s="213"/>
    </row>
    <row r="5297" spans="2:10">
      <c r="B5297" s="239"/>
      <c r="C5297" s="213"/>
      <c r="E5297" s="213"/>
      <c r="F5297" s="213"/>
      <c r="G5297" s="213"/>
      <c r="H5297" s="213"/>
      <c r="I5297" s="213"/>
      <c r="J5297" s="213"/>
    </row>
    <row r="5298" spans="2:10">
      <c r="B5298" s="239"/>
      <c r="C5298" s="213"/>
      <c r="E5298" s="213"/>
      <c r="F5298" s="213"/>
      <c r="G5298" s="213"/>
      <c r="H5298" s="213"/>
      <c r="I5298" s="213"/>
      <c r="J5298" s="213"/>
    </row>
    <row r="5299" spans="2:10">
      <c r="B5299" s="239"/>
      <c r="C5299" s="213"/>
      <c r="E5299" s="213"/>
      <c r="F5299" s="213"/>
      <c r="G5299" s="213"/>
      <c r="H5299" s="213"/>
      <c r="I5299" s="213"/>
      <c r="J5299" s="213"/>
    </row>
    <row r="5300" spans="2:10">
      <c r="B5300" s="239"/>
      <c r="C5300" s="213"/>
      <c r="E5300" s="213"/>
      <c r="F5300" s="213"/>
      <c r="G5300" s="213"/>
      <c r="H5300" s="213"/>
      <c r="I5300" s="213"/>
      <c r="J5300" s="213"/>
    </row>
    <row r="5301" spans="2:10">
      <c r="B5301" s="239"/>
      <c r="C5301" s="213"/>
      <c r="E5301" s="213"/>
      <c r="F5301" s="213"/>
      <c r="G5301" s="213"/>
      <c r="H5301" s="213"/>
      <c r="I5301" s="213"/>
      <c r="J5301" s="213"/>
    </row>
    <row r="5302" spans="2:10">
      <c r="B5302" s="239"/>
      <c r="C5302" s="213"/>
      <c r="E5302" s="213"/>
      <c r="F5302" s="213"/>
      <c r="G5302" s="213"/>
      <c r="H5302" s="213"/>
      <c r="I5302" s="213"/>
      <c r="J5302" s="213"/>
    </row>
    <row r="5303" spans="2:10">
      <c r="B5303" s="239"/>
      <c r="C5303" s="213"/>
      <c r="E5303" s="213"/>
      <c r="F5303" s="213"/>
      <c r="G5303" s="213"/>
      <c r="H5303" s="213"/>
      <c r="I5303" s="213"/>
      <c r="J5303" s="213"/>
    </row>
    <row r="5304" spans="2:10">
      <c r="B5304" s="239"/>
      <c r="C5304" s="213"/>
      <c r="E5304" s="213"/>
      <c r="F5304" s="213"/>
      <c r="G5304" s="213"/>
      <c r="H5304" s="213"/>
      <c r="I5304" s="213"/>
      <c r="J5304" s="213"/>
    </row>
    <row r="5305" spans="2:10">
      <c r="B5305" s="239"/>
      <c r="C5305" s="213"/>
      <c r="E5305" s="213"/>
      <c r="F5305" s="213"/>
      <c r="G5305" s="213"/>
      <c r="H5305" s="213"/>
      <c r="I5305" s="213"/>
      <c r="J5305" s="213"/>
    </row>
    <row r="5306" spans="2:10">
      <c r="B5306" s="239"/>
      <c r="C5306" s="213"/>
      <c r="E5306" s="213"/>
      <c r="F5306" s="213"/>
      <c r="G5306" s="213"/>
      <c r="H5306" s="213"/>
      <c r="I5306" s="213"/>
      <c r="J5306" s="213"/>
    </row>
    <row r="5307" spans="2:10">
      <c r="B5307" s="239"/>
      <c r="C5307" s="213"/>
      <c r="E5307" s="213"/>
      <c r="F5307" s="213"/>
      <c r="G5307" s="213"/>
      <c r="H5307" s="213"/>
      <c r="I5307" s="213"/>
      <c r="J5307" s="213"/>
    </row>
    <row r="5308" spans="2:10">
      <c r="B5308" s="239"/>
      <c r="C5308" s="213"/>
      <c r="E5308" s="213"/>
      <c r="F5308" s="213"/>
      <c r="G5308" s="213"/>
      <c r="H5308" s="213"/>
      <c r="I5308" s="213"/>
      <c r="J5308" s="213"/>
    </row>
    <row r="5309" spans="2:10">
      <c r="B5309" s="239"/>
      <c r="C5309" s="213"/>
      <c r="E5309" s="213"/>
      <c r="F5309" s="213"/>
      <c r="G5309" s="213"/>
      <c r="H5309" s="213"/>
      <c r="I5309" s="213"/>
      <c r="J5309" s="213"/>
    </row>
    <row r="5310" spans="2:10">
      <c r="B5310" s="239"/>
      <c r="C5310" s="213"/>
      <c r="E5310" s="213"/>
      <c r="F5310" s="213"/>
      <c r="G5310" s="213"/>
      <c r="H5310" s="213"/>
      <c r="I5310" s="213"/>
      <c r="J5310" s="213"/>
    </row>
    <row r="5311" spans="2:10">
      <c r="B5311" s="239"/>
      <c r="C5311" s="213"/>
      <c r="E5311" s="213"/>
      <c r="F5311" s="213"/>
      <c r="G5311" s="213"/>
      <c r="H5311" s="213"/>
      <c r="I5311" s="213"/>
      <c r="J5311" s="213"/>
    </row>
    <row r="5312" spans="2:10">
      <c r="B5312" s="239"/>
      <c r="C5312" s="213"/>
      <c r="E5312" s="213"/>
      <c r="F5312" s="213"/>
      <c r="G5312" s="213"/>
      <c r="H5312" s="213"/>
      <c r="I5312" s="213"/>
      <c r="J5312" s="213"/>
    </row>
    <row r="5313" spans="2:10">
      <c r="B5313" s="239"/>
      <c r="C5313" s="213"/>
      <c r="E5313" s="213"/>
      <c r="F5313" s="213"/>
      <c r="G5313" s="213"/>
      <c r="H5313" s="213"/>
      <c r="I5313" s="213"/>
      <c r="J5313" s="213"/>
    </row>
    <row r="5314" spans="2:10">
      <c r="B5314" s="239"/>
      <c r="C5314" s="213"/>
      <c r="E5314" s="213"/>
      <c r="F5314" s="213"/>
      <c r="G5314" s="213"/>
      <c r="H5314" s="213"/>
      <c r="I5314" s="213"/>
      <c r="J5314" s="213"/>
    </row>
    <row r="5315" spans="2:10">
      <c r="B5315" s="239"/>
      <c r="C5315" s="213"/>
      <c r="E5315" s="213"/>
      <c r="F5315" s="213"/>
      <c r="G5315" s="213"/>
      <c r="H5315" s="213"/>
      <c r="I5315" s="213"/>
      <c r="J5315" s="213"/>
    </row>
    <row r="5316" spans="2:10">
      <c r="B5316" s="239"/>
      <c r="C5316" s="213"/>
      <c r="E5316" s="213"/>
      <c r="F5316" s="213"/>
      <c r="G5316" s="213"/>
      <c r="H5316" s="213"/>
      <c r="I5316" s="213"/>
      <c r="J5316" s="213"/>
    </row>
    <row r="5317" spans="2:10">
      <c r="B5317" s="239"/>
      <c r="C5317" s="213"/>
      <c r="E5317" s="213"/>
      <c r="F5317" s="213"/>
      <c r="G5317" s="213"/>
      <c r="H5317" s="213"/>
      <c r="I5317" s="213"/>
      <c r="J5317" s="213"/>
    </row>
    <row r="5318" spans="2:10">
      <c r="B5318" s="239"/>
      <c r="C5318" s="213"/>
      <c r="E5318" s="213"/>
      <c r="F5318" s="213"/>
      <c r="G5318" s="213"/>
      <c r="H5318" s="213"/>
      <c r="I5318" s="213"/>
      <c r="J5318" s="213"/>
    </row>
    <row r="5319" spans="2:10">
      <c r="B5319" s="239"/>
      <c r="C5319" s="213"/>
      <c r="E5319" s="213"/>
      <c r="F5319" s="213"/>
      <c r="G5319" s="213"/>
      <c r="H5319" s="213"/>
      <c r="I5319" s="213"/>
      <c r="J5319" s="213"/>
    </row>
    <row r="5320" spans="2:10">
      <c r="B5320" s="239"/>
      <c r="C5320" s="213"/>
      <c r="E5320" s="213"/>
      <c r="F5320" s="213"/>
      <c r="G5320" s="213"/>
      <c r="H5320" s="213"/>
      <c r="I5320" s="213"/>
      <c r="J5320" s="213"/>
    </row>
    <row r="5321" spans="2:10">
      <c r="B5321" s="239"/>
      <c r="C5321" s="213"/>
      <c r="E5321" s="213"/>
      <c r="F5321" s="213"/>
      <c r="G5321" s="213"/>
      <c r="H5321" s="213"/>
      <c r="I5321" s="213"/>
      <c r="J5321" s="213"/>
    </row>
    <row r="5322" spans="2:10">
      <c r="B5322" s="239"/>
      <c r="C5322" s="213"/>
      <c r="E5322" s="213"/>
      <c r="F5322" s="213"/>
      <c r="G5322" s="213"/>
      <c r="H5322" s="213"/>
      <c r="I5322" s="213"/>
      <c r="J5322" s="213"/>
    </row>
    <row r="5323" spans="2:10">
      <c r="B5323" s="239"/>
      <c r="C5323" s="213"/>
      <c r="E5323" s="213"/>
      <c r="F5323" s="213"/>
      <c r="G5323" s="213"/>
      <c r="H5323" s="213"/>
      <c r="I5323" s="213"/>
      <c r="J5323" s="213"/>
    </row>
    <row r="5324" spans="2:10">
      <c r="B5324" s="239"/>
      <c r="C5324" s="213"/>
      <c r="E5324" s="213"/>
      <c r="F5324" s="213"/>
      <c r="G5324" s="213"/>
      <c r="H5324" s="213"/>
      <c r="I5324" s="213"/>
      <c r="J5324" s="213"/>
    </row>
    <row r="5325" spans="2:10">
      <c r="B5325" s="239"/>
      <c r="C5325" s="213"/>
      <c r="E5325" s="213"/>
      <c r="F5325" s="213"/>
      <c r="G5325" s="213"/>
      <c r="H5325" s="213"/>
      <c r="I5325" s="213"/>
      <c r="J5325" s="213"/>
    </row>
    <row r="5326" spans="2:10">
      <c r="B5326" s="239"/>
      <c r="C5326" s="213"/>
      <c r="E5326" s="213"/>
      <c r="F5326" s="213"/>
      <c r="G5326" s="213"/>
      <c r="H5326" s="213"/>
      <c r="I5326" s="213"/>
      <c r="J5326" s="213"/>
    </row>
    <row r="5327" spans="2:10">
      <c r="B5327" s="239"/>
      <c r="C5327" s="213"/>
      <c r="E5327" s="213"/>
      <c r="F5327" s="213"/>
      <c r="G5327" s="213"/>
      <c r="H5327" s="213"/>
      <c r="I5327" s="213"/>
      <c r="J5327" s="213"/>
    </row>
    <row r="5328" spans="2:10">
      <c r="B5328" s="239"/>
      <c r="C5328" s="213"/>
      <c r="E5328" s="213"/>
      <c r="F5328" s="213"/>
      <c r="G5328" s="213"/>
      <c r="H5328" s="213"/>
      <c r="I5328" s="213"/>
      <c r="J5328" s="213"/>
    </row>
    <row r="5329" spans="2:10">
      <c r="B5329" s="239"/>
      <c r="C5329" s="213"/>
      <c r="E5329" s="213"/>
      <c r="F5329" s="213"/>
      <c r="G5329" s="213"/>
      <c r="H5329" s="213"/>
      <c r="I5329" s="213"/>
      <c r="J5329" s="213"/>
    </row>
    <row r="5330" spans="2:10">
      <c r="B5330" s="239"/>
      <c r="C5330" s="213"/>
      <c r="E5330" s="213"/>
      <c r="F5330" s="213"/>
      <c r="G5330" s="213"/>
      <c r="H5330" s="213"/>
      <c r="I5330" s="213"/>
      <c r="J5330" s="213"/>
    </row>
    <row r="5331" spans="2:10">
      <c r="B5331" s="239"/>
      <c r="C5331" s="213"/>
      <c r="E5331" s="213"/>
      <c r="F5331" s="213"/>
      <c r="G5331" s="213"/>
      <c r="H5331" s="213"/>
      <c r="I5331" s="213"/>
      <c r="J5331" s="213"/>
    </row>
    <row r="5332" spans="2:10">
      <c r="B5332" s="239"/>
      <c r="C5332" s="213"/>
      <c r="E5332" s="213"/>
      <c r="F5332" s="213"/>
      <c r="G5332" s="213"/>
      <c r="H5332" s="213"/>
      <c r="I5332" s="213"/>
      <c r="J5332" s="213"/>
    </row>
    <row r="5333" spans="2:10">
      <c r="B5333" s="239"/>
      <c r="C5333" s="213"/>
      <c r="E5333" s="213"/>
      <c r="F5333" s="213"/>
      <c r="G5333" s="213"/>
      <c r="H5333" s="213"/>
      <c r="I5333" s="213"/>
      <c r="J5333" s="213"/>
    </row>
    <row r="5334" spans="2:10">
      <c r="B5334" s="239"/>
      <c r="C5334" s="213"/>
      <c r="E5334" s="213"/>
      <c r="F5334" s="213"/>
      <c r="G5334" s="213"/>
      <c r="H5334" s="213"/>
      <c r="I5334" s="213"/>
      <c r="J5334" s="213"/>
    </row>
    <row r="5335" spans="2:10">
      <c r="B5335" s="239"/>
      <c r="C5335" s="213"/>
      <c r="E5335" s="213"/>
      <c r="F5335" s="213"/>
      <c r="G5335" s="213"/>
      <c r="H5335" s="213"/>
      <c r="I5335" s="213"/>
      <c r="J5335" s="213"/>
    </row>
    <row r="5336" spans="2:10">
      <c r="B5336" s="239"/>
      <c r="C5336" s="213"/>
      <c r="E5336" s="213"/>
      <c r="F5336" s="213"/>
      <c r="G5336" s="213"/>
      <c r="H5336" s="213"/>
      <c r="I5336" s="213"/>
      <c r="J5336" s="213"/>
    </row>
    <row r="5337" spans="2:10">
      <c r="B5337" s="239"/>
      <c r="C5337" s="213"/>
      <c r="E5337" s="213"/>
      <c r="F5337" s="213"/>
      <c r="G5337" s="213"/>
      <c r="H5337" s="213"/>
      <c r="I5337" s="213"/>
      <c r="J5337" s="213"/>
    </row>
    <row r="5338" spans="2:10">
      <c r="B5338" s="239"/>
      <c r="C5338" s="213"/>
      <c r="E5338" s="213"/>
      <c r="F5338" s="213"/>
      <c r="G5338" s="213"/>
      <c r="H5338" s="213"/>
      <c r="I5338" s="213"/>
      <c r="J5338" s="213"/>
    </row>
    <row r="5339" spans="2:10">
      <c r="B5339" s="239"/>
      <c r="C5339" s="213"/>
      <c r="E5339" s="213"/>
      <c r="F5339" s="213"/>
      <c r="G5339" s="213"/>
      <c r="H5339" s="213"/>
      <c r="I5339" s="213"/>
      <c r="J5339" s="213"/>
    </row>
    <row r="5340" spans="2:10">
      <c r="B5340" s="239"/>
      <c r="C5340" s="213"/>
      <c r="E5340" s="213"/>
      <c r="F5340" s="213"/>
      <c r="G5340" s="213"/>
      <c r="H5340" s="213"/>
      <c r="I5340" s="213"/>
      <c r="J5340" s="213"/>
    </row>
    <row r="5341" spans="2:10">
      <c r="B5341" s="239"/>
      <c r="C5341" s="213"/>
      <c r="E5341" s="213"/>
      <c r="F5341" s="213"/>
      <c r="G5341" s="213"/>
      <c r="H5341" s="213"/>
      <c r="I5341" s="213"/>
      <c r="J5341" s="213"/>
    </row>
    <row r="5342" spans="2:10">
      <c r="B5342" s="239"/>
      <c r="C5342" s="213"/>
      <c r="E5342" s="213"/>
      <c r="F5342" s="213"/>
      <c r="G5342" s="213"/>
      <c r="H5342" s="213"/>
      <c r="I5342" s="213"/>
      <c r="J5342" s="213"/>
    </row>
    <row r="5343" spans="2:10">
      <c r="B5343" s="239"/>
      <c r="C5343" s="213"/>
      <c r="E5343" s="213"/>
      <c r="F5343" s="213"/>
      <c r="G5343" s="213"/>
      <c r="H5343" s="213"/>
      <c r="I5343" s="213"/>
      <c r="J5343" s="213"/>
    </row>
    <row r="5344" spans="2:10">
      <c r="B5344" s="239"/>
      <c r="C5344" s="213"/>
      <c r="E5344" s="213"/>
      <c r="F5344" s="213"/>
      <c r="G5344" s="213"/>
      <c r="H5344" s="213"/>
      <c r="I5344" s="213"/>
      <c r="J5344" s="213"/>
    </row>
    <row r="5345" spans="2:10">
      <c r="B5345" s="239"/>
      <c r="C5345" s="213"/>
      <c r="E5345" s="213"/>
      <c r="F5345" s="213"/>
      <c r="G5345" s="213"/>
      <c r="H5345" s="213"/>
      <c r="I5345" s="213"/>
      <c r="J5345" s="213"/>
    </row>
    <row r="5346" spans="2:10">
      <c r="B5346" s="239"/>
      <c r="C5346" s="213"/>
      <c r="E5346" s="213"/>
      <c r="F5346" s="213"/>
      <c r="G5346" s="213"/>
      <c r="H5346" s="213"/>
      <c r="I5346" s="213"/>
      <c r="J5346" s="213"/>
    </row>
    <row r="5347" spans="2:10">
      <c r="B5347" s="239"/>
      <c r="C5347" s="213"/>
      <c r="E5347" s="213"/>
      <c r="F5347" s="213"/>
      <c r="G5347" s="213"/>
      <c r="H5347" s="213"/>
      <c r="I5347" s="213"/>
      <c r="J5347" s="213"/>
    </row>
    <row r="5348" spans="2:10">
      <c r="B5348" s="239"/>
      <c r="C5348" s="213"/>
      <c r="E5348" s="213"/>
      <c r="F5348" s="213"/>
      <c r="G5348" s="213"/>
      <c r="H5348" s="213"/>
      <c r="I5348" s="213"/>
      <c r="J5348" s="213"/>
    </row>
    <row r="5349" spans="2:10">
      <c r="B5349" s="239"/>
      <c r="C5349" s="213"/>
      <c r="E5349" s="213"/>
      <c r="F5349" s="213"/>
      <c r="G5349" s="213"/>
      <c r="H5349" s="213"/>
      <c r="I5349" s="213"/>
      <c r="J5349" s="213"/>
    </row>
    <row r="5350" spans="2:10">
      <c r="B5350" s="239"/>
      <c r="C5350" s="213"/>
      <c r="E5350" s="213"/>
      <c r="F5350" s="213"/>
      <c r="G5350" s="213"/>
      <c r="H5350" s="213"/>
      <c r="I5350" s="213"/>
      <c r="J5350" s="213"/>
    </row>
    <row r="5351" spans="2:10">
      <c r="B5351" s="239"/>
      <c r="C5351" s="213"/>
      <c r="E5351" s="213"/>
      <c r="F5351" s="213"/>
      <c r="G5351" s="213"/>
      <c r="H5351" s="213"/>
      <c r="I5351" s="213"/>
      <c r="J5351" s="213"/>
    </row>
    <row r="5352" spans="2:10">
      <c r="B5352" s="239"/>
      <c r="C5352" s="213"/>
      <c r="E5352" s="213"/>
      <c r="F5352" s="213"/>
      <c r="G5352" s="213"/>
      <c r="H5352" s="213"/>
      <c r="I5352" s="213"/>
      <c r="J5352" s="213"/>
    </row>
    <row r="5353" spans="2:10">
      <c r="B5353" s="239"/>
      <c r="C5353" s="213"/>
      <c r="E5353" s="213"/>
      <c r="F5353" s="213"/>
      <c r="G5353" s="213"/>
      <c r="H5353" s="213"/>
      <c r="I5353" s="213"/>
      <c r="J5353" s="213"/>
    </row>
    <row r="5354" spans="2:10">
      <c r="B5354" s="239"/>
      <c r="C5354" s="213"/>
      <c r="E5354" s="213"/>
      <c r="F5354" s="213"/>
      <c r="G5354" s="213"/>
      <c r="H5354" s="213"/>
      <c r="I5354" s="213"/>
      <c r="J5354" s="213"/>
    </row>
    <row r="5355" spans="2:10">
      <c r="B5355" s="239"/>
      <c r="C5355" s="213"/>
      <c r="E5355" s="213"/>
      <c r="F5355" s="213"/>
      <c r="G5355" s="213"/>
      <c r="H5355" s="213"/>
      <c r="I5355" s="213"/>
      <c r="J5355" s="213"/>
    </row>
    <row r="5356" spans="2:10">
      <c r="B5356" s="239"/>
      <c r="C5356" s="213"/>
      <c r="E5356" s="213"/>
      <c r="F5356" s="213"/>
      <c r="G5356" s="213"/>
      <c r="H5356" s="213"/>
      <c r="I5356" s="213"/>
      <c r="J5356" s="213"/>
    </row>
    <row r="5357" spans="2:10">
      <c r="B5357" s="239"/>
      <c r="C5357" s="213"/>
      <c r="E5357" s="213"/>
      <c r="F5357" s="213"/>
      <c r="G5357" s="213"/>
      <c r="H5357" s="213"/>
      <c r="I5357" s="213"/>
      <c r="J5357" s="213"/>
    </row>
    <row r="5358" spans="2:10">
      <c r="B5358" s="239"/>
      <c r="C5358" s="213"/>
      <c r="E5358" s="213"/>
      <c r="F5358" s="213"/>
      <c r="G5358" s="213"/>
      <c r="H5358" s="213"/>
      <c r="I5358" s="213"/>
      <c r="J5358" s="213"/>
    </row>
    <row r="5359" spans="2:10">
      <c r="B5359" s="239"/>
      <c r="C5359" s="213"/>
      <c r="E5359" s="213"/>
      <c r="F5359" s="213"/>
      <c r="G5359" s="213"/>
      <c r="H5359" s="213"/>
      <c r="I5359" s="213"/>
      <c r="J5359" s="213"/>
    </row>
    <row r="5360" spans="2:10">
      <c r="B5360" s="239"/>
      <c r="C5360" s="213"/>
      <c r="E5360" s="213"/>
      <c r="F5360" s="213"/>
      <c r="G5360" s="213"/>
      <c r="H5360" s="213"/>
      <c r="I5360" s="213"/>
      <c r="J5360" s="213"/>
    </row>
    <row r="5361" spans="2:10">
      <c r="B5361" s="239"/>
      <c r="C5361" s="213"/>
      <c r="E5361" s="213"/>
      <c r="F5361" s="213"/>
      <c r="G5361" s="213"/>
      <c r="H5361" s="213"/>
      <c r="I5361" s="213"/>
      <c r="J5361" s="213"/>
    </row>
    <row r="5362" spans="2:10">
      <c r="B5362" s="239"/>
      <c r="C5362" s="213"/>
      <c r="E5362" s="213"/>
      <c r="F5362" s="213"/>
      <c r="G5362" s="213"/>
      <c r="H5362" s="213"/>
      <c r="I5362" s="213"/>
      <c r="J5362" s="213"/>
    </row>
    <row r="5363" spans="2:10">
      <c r="B5363" s="239"/>
      <c r="C5363" s="213"/>
      <c r="E5363" s="213"/>
      <c r="F5363" s="213"/>
      <c r="G5363" s="213"/>
      <c r="H5363" s="213"/>
      <c r="I5363" s="213"/>
      <c r="J5363" s="213"/>
    </row>
    <row r="5364" spans="2:10">
      <c r="B5364" s="239"/>
      <c r="C5364" s="213"/>
      <c r="E5364" s="213"/>
      <c r="F5364" s="213"/>
      <c r="G5364" s="213"/>
      <c r="H5364" s="213"/>
      <c r="I5364" s="213"/>
      <c r="J5364" s="213"/>
    </row>
    <row r="5365" spans="2:10">
      <c r="B5365" s="239"/>
      <c r="C5365" s="213"/>
      <c r="E5365" s="213"/>
      <c r="F5365" s="213"/>
      <c r="G5365" s="213"/>
      <c r="H5365" s="213"/>
      <c r="I5365" s="213"/>
      <c r="J5365" s="213"/>
    </row>
    <row r="5366" spans="2:10">
      <c r="B5366" s="239"/>
      <c r="C5366" s="213"/>
      <c r="E5366" s="213"/>
      <c r="F5366" s="213"/>
      <c r="G5366" s="213"/>
      <c r="H5366" s="213"/>
      <c r="I5366" s="213"/>
      <c r="J5366" s="213"/>
    </row>
    <row r="5367" spans="2:10">
      <c r="B5367" s="239"/>
      <c r="C5367" s="213"/>
      <c r="E5367" s="213"/>
      <c r="F5367" s="213"/>
      <c r="G5367" s="213"/>
      <c r="H5367" s="213"/>
      <c r="I5367" s="213"/>
      <c r="J5367" s="213"/>
    </row>
    <row r="5368" spans="2:10">
      <c r="B5368" s="239"/>
      <c r="C5368" s="213"/>
      <c r="E5368" s="213"/>
      <c r="F5368" s="213"/>
      <c r="G5368" s="213"/>
      <c r="H5368" s="213"/>
      <c r="I5368" s="213"/>
      <c r="J5368" s="213"/>
    </row>
    <row r="5369" spans="2:10">
      <c r="B5369" s="239"/>
      <c r="C5369" s="213"/>
      <c r="E5369" s="213"/>
      <c r="F5369" s="213"/>
      <c r="G5369" s="213"/>
      <c r="H5369" s="213"/>
      <c r="I5369" s="213"/>
      <c r="J5369" s="213"/>
    </row>
    <row r="5370" spans="2:10">
      <c r="B5370" s="239"/>
      <c r="C5370" s="213"/>
      <c r="E5370" s="213"/>
      <c r="F5370" s="213"/>
      <c r="G5370" s="213"/>
      <c r="H5370" s="213"/>
      <c r="I5370" s="213"/>
      <c r="J5370" s="213"/>
    </row>
    <row r="5371" spans="2:10">
      <c r="B5371" s="239"/>
      <c r="C5371" s="213"/>
      <c r="E5371" s="213"/>
      <c r="F5371" s="213"/>
      <c r="G5371" s="213"/>
      <c r="H5371" s="213"/>
      <c r="I5371" s="213"/>
      <c r="J5371" s="213"/>
    </row>
    <row r="5372" spans="2:10">
      <c r="B5372" s="239"/>
      <c r="C5372" s="213"/>
      <c r="E5372" s="213"/>
      <c r="F5372" s="213"/>
      <c r="G5372" s="213"/>
      <c r="H5372" s="213"/>
      <c r="I5372" s="213"/>
      <c r="J5372" s="213"/>
    </row>
    <row r="5373" spans="2:10">
      <c r="B5373" s="239"/>
      <c r="C5373" s="213"/>
      <c r="E5373" s="213"/>
      <c r="F5373" s="213"/>
      <c r="G5373" s="213"/>
      <c r="H5373" s="213"/>
      <c r="I5373" s="213"/>
      <c r="J5373" s="213"/>
    </row>
    <row r="5374" spans="2:10">
      <c r="B5374" s="239"/>
      <c r="C5374" s="213"/>
      <c r="E5374" s="213"/>
      <c r="F5374" s="213"/>
      <c r="G5374" s="213"/>
      <c r="H5374" s="213"/>
      <c r="I5374" s="213"/>
      <c r="J5374" s="213"/>
    </row>
    <row r="5375" spans="2:10">
      <c r="B5375" s="239"/>
      <c r="C5375" s="213"/>
      <c r="E5375" s="213"/>
      <c r="F5375" s="213"/>
      <c r="G5375" s="213"/>
      <c r="H5375" s="213"/>
      <c r="I5375" s="213"/>
      <c r="J5375" s="213"/>
    </row>
    <row r="5376" spans="2:10">
      <c r="B5376" s="239"/>
      <c r="C5376" s="213"/>
      <c r="E5376" s="213"/>
      <c r="F5376" s="213"/>
      <c r="G5376" s="213"/>
      <c r="H5376" s="213"/>
      <c r="I5376" s="213"/>
      <c r="J5376" s="213"/>
    </row>
    <row r="5377" spans="2:10">
      <c r="B5377" s="239"/>
      <c r="C5377" s="213"/>
      <c r="E5377" s="213"/>
      <c r="F5377" s="213"/>
      <c r="G5377" s="213"/>
      <c r="H5377" s="213"/>
      <c r="I5377" s="213"/>
      <c r="J5377" s="213"/>
    </row>
    <row r="5378" spans="2:10">
      <c r="B5378" s="239"/>
      <c r="C5378" s="213"/>
      <c r="E5378" s="213"/>
      <c r="F5378" s="213"/>
      <c r="G5378" s="213"/>
      <c r="H5378" s="213"/>
      <c r="I5378" s="213"/>
      <c r="J5378" s="213"/>
    </row>
    <row r="5379" spans="2:10">
      <c r="B5379" s="239"/>
      <c r="C5379" s="213"/>
      <c r="E5379" s="213"/>
      <c r="F5379" s="213"/>
      <c r="G5379" s="213"/>
      <c r="H5379" s="213"/>
      <c r="I5379" s="213"/>
      <c r="J5379" s="213"/>
    </row>
    <row r="5380" spans="2:10">
      <c r="B5380" s="239"/>
      <c r="C5380" s="213"/>
      <c r="E5380" s="213"/>
      <c r="F5380" s="213"/>
      <c r="G5380" s="213"/>
      <c r="H5380" s="213"/>
      <c r="I5380" s="213"/>
      <c r="J5380" s="213"/>
    </row>
    <row r="5381" spans="2:10">
      <c r="B5381" s="239"/>
      <c r="C5381" s="213"/>
      <c r="E5381" s="213"/>
      <c r="F5381" s="213"/>
      <c r="G5381" s="213"/>
      <c r="H5381" s="213"/>
      <c r="I5381" s="213"/>
      <c r="J5381" s="213"/>
    </row>
    <row r="5382" spans="2:10">
      <c r="B5382" s="239"/>
      <c r="C5382" s="213"/>
      <c r="E5382" s="213"/>
      <c r="F5382" s="213"/>
      <c r="G5382" s="213"/>
      <c r="H5382" s="213"/>
      <c r="I5382" s="213"/>
      <c r="J5382" s="213"/>
    </row>
    <row r="5383" spans="2:10">
      <c r="B5383" s="239"/>
      <c r="C5383" s="213"/>
      <c r="E5383" s="213"/>
      <c r="F5383" s="213"/>
      <c r="G5383" s="213"/>
      <c r="H5383" s="213"/>
      <c r="I5383" s="213"/>
      <c r="J5383" s="213"/>
    </row>
    <row r="5384" spans="2:10">
      <c r="B5384" s="239"/>
      <c r="C5384" s="213"/>
      <c r="E5384" s="213"/>
      <c r="F5384" s="213"/>
      <c r="G5384" s="213"/>
      <c r="H5384" s="213"/>
      <c r="I5384" s="213"/>
      <c r="J5384" s="213"/>
    </row>
    <row r="5385" spans="2:10">
      <c r="B5385" s="239"/>
      <c r="C5385" s="213"/>
      <c r="E5385" s="213"/>
      <c r="F5385" s="213"/>
      <c r="G5385" s="213"/>
      <c r="H5385" s="213"/>
      <c r="I5385" s="213"/>
      <c r="J5385" s="213"/>
    </row>
    <row r="5386" spans="2:10">
      <c r="B5386" s="239"/>
      <c r="C5386" s="213"/>
      <c r="E5386" s="213"/>
      <c r="F5386" s="213"/>
      <c r="G5386" s="213"/>
      <c r="H5386" s="213"/>
      <c r="I5386" s="213"/>
      <c r="J5386" s="213"/>
    </row>
    <row r="5387" spans="2:10">
      <c r="B5387" s="239"/>
      <c r="C5387" s="213"/>
      <c r="E5387" s="213"/>
      <c r="F5387" s="213"/>
      <c r="G5387" s="213"/>
      <c r="H5387" s="213"/>
      <c r="I5387" s="213"/>
      <c r="J5387" s="213"/>
    </row>
    <row r="5388" spans="2:10">
      <c r="B5388" s="239"/>
      <c r="C5388" s="213"/>
      <c r="E5388" s="213"/>
      <c r="F5388" s="213"/>
      <c r="G5388" s="213"/>
      <c r="H5388" s="213"/>
      <c r="I5388" s="213"/>
      <c r="J5388" s="213"/>
    </row>
    <row r="5389" spans="2:10">
      <c r="B5389" s="239"/>
      <c r="C5389" s="213"/>
      <c r="E5389" s="213"/>
      <c r="F5389" s="213"/>
      <c r="G5389" s="213"/>
      <c r="H5389" s="213"/>
      <c r="I5389" s="213"/>
      <c r="J5389" s="213"/>
    </row>
    <row r="5390" spans="2:10">
      <c r="B5390" s="239"/>
      <c r="C5390" s="213"/>
      <c r="E5390" s="213"/>
      <c r="F5390" s="213"/>
      <c r="G5390" s="213"/>
      <c r="H5390" s="213"/>
      <c r="I5390" s="213"/>
      <c r="J5390" s="213"/>
    </row>
    <row r="5391" spans="2:10">
      <c r="B5391" s="239"/>
      <c r="C5391" s="213"/>
      <c r="E5391" s="213"/>
      <c r="F5391" s="213"/>
      <c r="G5391" s="213"/>
      <c r="H5391" s="213"/>
      <c r="I5391" s="213"/>
      <c r="J5391" s="213"/>
    </row>
    <row r="5392" spans="2:10">
      <c r="B5392" s="239"/>
      <c r="C5392" s="213"/>
      <c r="E5392" s="213"/>
      <c r="F5392" s="213"/>
      <c r="G5392" s="213"/>
      <c r="H5392" s="213"/>
      <c r="I5392" s="213"/>
      <c r="J5392" s="213"/>
    </row>
    <row r="5393" spans="2:10">
      <c r="B5393" s="239"/>
      <c r="C5393" s="213"/>
      <c r="E5393" s="213"/>
      <c r="F5393" s="213"/>
      <c r="G5393" s="213"/>
      <c r="H5393" s="213"/>
      <c r="I5393" s="213"/>
      <c r="J5393" s="213"/>
    </row>
    <row r="5394" spans="2:10">
      <c r="B5394" s="239"/>
      <c r="C5394" s="213"/>
      <c r="E5394" s="213"/>
      <c r="F5394" s="213"/>
      <c r="G5394" s="213"/>
      <c r="H5394" s="213"/>
      <c r="I5394" s="213"/>
      <c r="J5394" s="213"/>
    </row>
    <row r="5395" spans="2:10">
      <c r="B5395" s="239"/>
      <c r="C5395" s="213"/>
      <c r="E5395" s="213"/>
      <c r="F5395" s="213"/>
      <c r="G5395" s="213"/>
      <c r="H5395" s="213"/>
      <c r="I5395" s="213"/>
      <c r="J5395" s="213"/>
    </row>
    <row r="5396" spans="2:10">
      <c r="B5396" s="239"/>
      <c r="C5396" s="213"/>
      <c r="E5396" s="213"/>
      <c r="F5396" s="213"/>
      <c r="G5396" s="213"/>
      <c r="H5396" s="213"/>
      <c r="I5396" s="213"/>
      <c r="J5396" s="213"/>
    </row>
    <row r="5397" spans="2:10">
      <c r="B5397" s="239"/>
      <c r="C5397" s="213"/>
      <c r="E5397" s="213"/>
      <c r="F5397" s="213"/>
      <c r="G5397" s="213"/>
      <c r="H5397" s="213"/>
      <c r="I5397" s="213"/>
      <c r="J5397" s="213"/>
    </row>
    <row r="5398" spans="2:10">
      <c r="B5398" s="239"/>
      <c r="C5398" s="213"/>
      <c r="E5398" s="213"/>
      <c r="F5398" s="213"/>
      <c r="G5398" s="213"/>
      <c r="H5398" s="213"/>
      <c r="I5398" s="213"/>
      <c r="J5398" s="213"/>
    </row>
    <row r="5399" spans="2:10">
      <c r="B5399" s="239"/>
      <c r="C5399" s="213"/>
      <c r="E5399" s="213"/>
      <c r="F5399" s="213"/>
      <c r="G5399" s="213"/>
      <c r="H5399" s="213"/>
      <c r="I5399" s="213"/>
      <c r="J5399" s="213"/>
    </row>
    <row r="5400" spans="2:10">
      <c r="B5400" s="239"/>
      <c r="C5400" s="213"/>
      <c r="E5400" s="213"/>
      <c r="F5400" s="213"/>
      <c r="G5400" s="213"/>
      <c r="H5400" s="213"/>
      <c r="I5400" s="213"/>
      <c r="J5400" s="213"/>
    </row>
    <row r="5401" spans="2:10">
      <c r="B5401" s="239"/>
      <c r="C5401" s="213"/>
      <c r="E5401" s="213"/>
      <c r="F5401" s="213"/>
      <c r="G5401" s="213"/>
      <c r="H5401" s="213"/>
      <c r="I5401" s="213"/>
      <c r="J5401" s="213"/>
    </row>
    <row r="5402" spans="2:10">
      <c r="B5402" s="239"/>
      <c r="C5402" s="213"/>
      <c r="E5402" s="213"/>
      <c r="F5402" s="213"/>
      <c r="G5402" s="213"/>
      <c r="H5402" s="213"/>
      <c r="I5402" s="213"/>
      <c r="J5402" s="213"/>
    </row>
    <row r="5403" spans="2:10">
      <c r="B5403" s="239"/>
      <c r="C5403" s="213"/>
      <c r="E5403" s="213"/>
      <c r="F5403" s="213"/>
      <c r="G5403" s="213"/>
      <c r="H5403" s="213"/>
      <c r="I5403" s="213"/>
      <c r="J5403" s="213"/>
    </row>
    <row r="5404" spans="2:10">
      <c r="B5404" s="239"/>
      <c r="C5404" s="213"/>
      <c r="E5404" s="213"/>
      <c r="F5404" s="213"/>
      <c r="G5404" s="213"/>
      <c r="H5404" s="213"/>
      <c r="I5404" s="213"/>
      <c r="J5404" s="213"/>
    </row>
    <row r="5405" spans="2:10">
      <c r="B5405" s="239"/>
      <c r="C5405" s="213"/>
      <c r="E5405" s="213"/>
      <c r="F5405" s="213"/>
      <c r="G5405" s="213"/>
      <c r="H5405" s="213"/>
      <c r="I5405" s="213"/>
      <c r="J5405" s="213"/>
    </row>
    <row r="5406" spans="2:10">
      <c r="B5406" s="239"/>
      <c r="C5406" s="213"/>
      <c r="E5406" s="213"/>
      <c r="F5406" s="213"/>
      <c r="G5406" s="213"/>
      <c r="H5406" s="213"/>
      <c r="I5406" s="213"/>
      <c r="J5406" s="213"/>
    </row>
    <row r="5407" spans="2:10">
      <c r="B5407" s="239"/>
      <c r="C5407" s="213"/>
      <c r="E5407" s="213"/>
      <c r="F5407" s="213"/>
      <c r="G5407" s="213"/>
      <c r="H5407" s="213"/>
      <c r="I5407" s="213"/>
      <c r="J5407" s="213"/>
    </row>
    <row r="5408" spans="2:10">
      <c r="B5408" s="239"/>
      <c r="C5408" s="213"/>
      <c r="E5408" s="213"/>
      <c r="F5408" s="213"/>
      <c r="G5408" s="213"/>
      <c r="H5408" s="213"/>
      <c r="I5408" s="213"/>
      <c r="J5408" s="213"/>
    </row>
    <row r="5409" spans="2:10">
      <c r="B5409" s="239"/>
      <c r="C5409" s="213"/>
      <c r="E5409" s="213"/>
      <c r="F5409" s="213"/>
      <c r="G5409" s="213"/>
      <c r="H5409" s="213"/>
      <c r="I5409" s="213"/>
      <c r="J5409" s="213"/>
    </row>
    <row r="5410" spans="2:10">
      <c r="B5410" s="239"/>
      <c r="C5410" s="213"/>
      <c r="E5410" s="213"/>
      <c r="F5410" s="213"/>
      <c r="G5410" s="213"/>
      <c r="H5410" s="213"/>
      <c r="I5410" s="213"/>
      <c r="J5410" s="213"/>
    </row>
    <row r="5411" spans="2:10">
      <c r="B5411" s="239"/>
      <c r="C5411" s="213"/>
      <c r="E5411" s="213"/>
      <c r="F5411" s="213"/>
      <c r="G5411" s="213"/>
      <c r="H5411" s="213"/>
      <c r="I5411" s="213"/>
      <c r="J5411" s="213"/>
    </row>
    <row r="5412" spans="2:10">
      <c r="B5412" s="239"/>
      <c r="C5412" s="213"/>
      <c r="E5412" s="213"/>
      <c r="F5412" s="213"/>
      <c r="G5412" s="213"/>
      <c r="H5412" s="213"/>
      <c r="I5412" s="213"/>
      <c r="J5412" s="213"/>
    </row>
    <row r="5413" spans="2:10">
      <c r="B5413" s="239"/>
      <c r="C5413" s="213"/>
      <c r="E5413" s="213"/>
      <c r="F5413" s="213"/>
      <c r="G5413" s="213"/>
      <c r="H5413" s="213"/>
      <c r="I5413" s="213"/>
      <c r="J5413" s="213"/>
    </row>
    <row r="5414" spans="2:10">
      <c r="B5414" s="239"/>
      <c r="C5414" s="213"/>
      <c r="E5414" s="213"/>
      <c r="F5414" s="213"/>
      <c r="G5414" s="213"/>
      <c r="H5414" s="213"/>
      <c r="I5414" s="213"/>
      <c r="J5414" s="213"/>
    </row>
    <row r="5415" spans="2:10">
      <c r="B5415" s="239"/>
      <c r="C5415" s="213"/>
      <c r="E5415" s="213"/>
      <c r="F5415" s="213"/>
      <c r="G5415" s="213"/>
      <c r="H5415" s="213"/>
      <c r="I5415" s="213"/>
      <c r="J5415" s="213"/>
    </row>
    <row r="5416" spans="2:10">
      <c r="B5416" s="239"/>
      <c r="C5416" s="213"/>
      <c r="E5416" s="213"/>
      <c r="F5416" s="213"/>
      <c r="G5416" s="213"/>
      <c r="H5416" s="213"/>
      <c r="I5416" s="213"/>
      <c r="J5416" s="213"/>
    </row>
    <row r="5417" spans="2:10">
      <c r="B5417" s="239"/>
      <c r="C5417" s="213"/>
      <c r="E5417" s="213"/>
      <c r="F5417" s="213"/>
      <c r="G5417" s="213"/>
      <c r="H5417" s="213"/>
      <c r="I5417" s="213"/>
      <c r="J5417" s="213"/>
    </row>
    <row r="5418" spans="2:10">
      <c r="B5418" s="239"/>
      <c r="C5418" s="213"/>
      <c r="E5418" s="213"/>
      <c r="F5418" s="213"/>
      <c r="G5418" s="213"/>
      <c r="H5418" s="213"/>
      <c r="I5418" s="213"/>
      <c r="J5418" s="213"/>
    </row>
    <row r="5419" spans="2:10">
      <c r="B5419" s="239"/>
      <c r="C5419" s="213"/>
      <c r="E5419" s="213"/>
      <c r="F5419" s="213"/>
      <c r="G5419" s="213"/>
      <c r="H5419" s="213"/>
      <c r="I5419" s="213"/>
      <c r="J5419" s="213"/>
    </row>
    <row r="5420" spans="2:10">
      <c r="B5420" s="239"/>
      <c r="C5420" s="213"/>
      <c r="E5420" s="213"/>
      <c r="F5420" s="213"/>
      <c r="G5420" s="213"/>
      <c r="H5420" s="213"/>
      <c r="I5420" s="213"/>
      <c r="J5420" s="213"/>
    </row>
    <row r="5421" spans="2:10">
      <c r="B5421" s="239"/>
      <c r="C5421" s="213"/>
      <c r="E5421" s="213"/>
      <c r="F5421" s="213"/>
      <c r="G5421" s="213"/>
      <c r="H5421" s="213"/>
      <c r="I5421" s="213"/>
      <c r="J5421" s="213"/>
    </row>
    <row r="5422" spans="2:10">
      <c r="B5422" s="239"/>
      <c r="C5422" s="213"/>
      <c r="E5422" s="213"/>
      <c r="F5422" s="213"/>
      <c r="G5422" s="213"/>
      <c r="H5422" s="213"/>
      <c r="I5422" s="213"/>
      <c r="J5422" s="213"/>
    </row>
    <row r="5423" spans="2:10">
      <c r="B5423" s="239"/>
      <c r="C5423" s="213"/>
      <c r="E5423" s="213"/>
      <c r="F5423" s="213"/>
      <c r="G5423" s="213"/>
      <c r="H5423" s="213"/>
      <c r="I5423" s="213"/>
      <c r="J5423" s="213"/>
    </row>
    <row r="5424" spans="2:10">
      <c r="B5424" s="239"/>
      <c r="C5424" s="213"/>
      <c r="E5424" s="213"/>
      <c r="F5424" s="213"/>
      <c r="G5424" s="213"/>
      <c r="H5424" s="213"/>
      <c r="I5424" s="213"/>
      <c r="J5424" s="213"/>
    </row>
    <row r="5425" spans="2:10">
      <c r="B5425" s="239"/>
      <c r="C5425" s="213"/>
      <c r="E5425" s="213"/>
      <c r="F5425" s="213"/>
      <c r="G5425" s="213"/>
      <c r="H5425" s="213"/>
      <c r="I5425" s="213"/>
      <c r="J5425" s="213"/>
    </row>
    <row r="5426" spans="2:10">
      <c r="B5426" s="239"/>
      <c r="C5426" s="213"/>
      <c r="E5426" s="213"/>
      <c r="F5426" s="213"/>
      <c r="G5426" s="213"/>
      <c r="H5426" s="213"/>
      <c r="I5426" s="213"/>
      <c r="J5426" s="213"/>
    </row>
    <row r="5427" spans="2:10">
      <c r="B5427" s="239"/>
      <c r="C5427" s="213"/>
      <c r="E5427" s="213"/>
      <c r="F5427" s="213"/>
      <c r="G5427" s="213"/>
      <c r="H5427" s="213"/>
      <c r="I5427" s="213"/>
      <c r="J5427" s="213"/>
    </row>
    <row r="5428" spans="2:10">
      <c r="B5428" s="239"/>
      <c r="C5428" s="213"/>
      <c r="E5428" s="213"/>
      <c r="F5428" s="213"/>
      <c r="G5428" s="213"/>
      <c r="H5428" s="213"/>
      <c r="I5428" s="213"/>
      <c r="J5428" s="213"/>
    </row>
    <row r="5429" spans="2:10">
      <c r="B5429" s="239"/>
      <c r="C5429" s="213"/>
      <c r="E5429" s="213"/>
      <c r="F5429" s="213"/>
      <c r="G5429" s="213"/>
      <c r="H5429" s="213"/>
      <c r="I5429" s="213"/>
      <c r="J5429" s="213"/>
    </row>
    <row r="5430" spans="2:10">
      <c r="B5430" s="239"/>
      <c r="C5430" s="213"/>
      <c r="E5430" s="213"/>
      <c r="F5430" s="213"/>
      <c r="G5430" s="213"/>
      <c r="H5430" s="213"/>
      <c r="I5430" s="213"/>
      <c r="J5430" s="213"/>
    </row>
    <row r="5431" spans="2:10">
      <c r="B5431" s="239"/>
      <c r="C5431" s="213"/>
      <c r="E5431" s="213"/>
      <c r="F5431" s="213"/>
      <c r="G5431" s="213"/>
      <c r="H5431" s="213"/>
      <c r="I5431" s="213"/>
      <c r="J5431" s="213"/>
    </row>
    <row r="5432" spans="2:10">
      <c r="B5432" s="239"/>
      <c r="C5432" s="213"/>
      <c r="E5432" s="213"/>
      <c r="F5432" s="213"/>
      <c r="G5432" s="213"/>
      <c r="H5432" s="213"/>
      <c r="I5432" s="213"/>
      <c r="J5432" s="213"/>
    </row>
    <row r="5433" spans="2:10">
      <c r="B5433" s="239"/>
      <c r="C5433" s="213"/>
      <c r="E5433" s="213"/>
      <c r="F5433" s="213"/>
      <c r="G5433" s="213"/>
      <c r="H5433" s="213"/>
      <c r="I5433" s="213"/>
      <c r="J5433" s="213"/>
    </row>
    <row r="5434" spans="2:10">
      <c r="B5434" s="239"/>
      <c r="C5434" s="213"/>
      <c r="E5434" s="213"/>
      <c r="F5434" s="213"/>
      <c r="G5434" s="213"/>
      <c r="H5434" s="213"/>
      <c r="I5434" s="213"/>
      <c r="J5434" s="213"/>
    </row>
    <row r="5435" spans="2:10">
      <c r="B5435" s="239"/>
      <c r="C5435" s="213"/>
      <c r="E5435" s="213"/>
      <c r="F5435" s="213"/>
      <c r="G5435" s="213"/>
      <c r="H5435" s="213"/>
      <c r="I5435" s="213"/>
      <c r="J5435" s="213"/>
    </row>
    <row r="5436" spans="2:10">
      <c r="B5436" s="239"/>
      <c r="C5436" s="213"/>
      <c r="E5436" s="213"/>
      <c r="F5436" s="213"/>
      <c r="G5436" s="213"/>
      <c r="H5436" s="213"/>
      <c r="I5436" s="213"/>
      <c r="J5436" s="213"/>
    </row>
    <row r="5437" spans="2:10">
      <c r="B5437" s="239"/>
      <c r="C5437" s="213"/>
      <c r="E5437" s="213"/>
      <c r="F5437" s="213"/>
      <c r="G5437" s="213"/>
      <c r="H5437" s="213"/>
      <c r="I5437" s="213"/>
      <c r="J5437" s="213"/>
    </row>
    <row r="5438" spans="2:10">
      <c r="B5438" s="239"/>
      <c r="C5438" s="213"/>
      <c r="E5438" s="213"/>
      <c r="F5438" s="213"/>
      <c r="G5438" s="213"/>
      <c r="H5438" s="213"/>
      <c r="I5438" s="213"/>
      <c r="J5438" s="213"/>
    </row>
    <row r="5439" spans="2:10">
      <c r="B5439" s="239"/>
      <c r="C5439" s="213"/>
      <c r="E5439" s="213"/>
      <c r="F5439" s="213"/>
      <c r="G5439" s="213"/>
      <c r="H5439" s="213"/>
      <c r="I5439" s="213"/>
      <c r="J5439" s="213"/>
    </row>
    <row r="5440" spans="2:10">
      <c r="B5440" s="239"/>
      <c r="C5440" s="213"/>
      <c r="E5440" s="213"/>
      <c r="F5440" s="213"/>
      <c r="G5440" s="213"/>
      <c r="H5440" s="213"/>
      <c r="I5440" s="213"/>
      <c r="J5440" s="213"/>
    </row>
    <row r="5441" spans="2:10">
      <c r="B5441" s="239"/>
      <c r="C5441" s="213"/>
      <c r="E5441" s="213"/>
      <c r="F5441" s="213"/>
      <c r="G5441" s="213"/>
      <c r="H5441" s="213"/>
      <c r="I5441" s="213"/>
      <c r="J5441" s="213"/>
    </row>
    <row r="5442" spans="2:10">
      <c r="B5442" s="239"/>
      <c r="C5442" s="213"/>
      <c r="E5442" s="213"/>
      <c r="F5442" s="213"/>
      <c r="G5442" s="213"/>
      <c r="H5442" s="213"/>
      <c r="I5442" s="213"/>
      <c r="J5442" s="213"/>
    </row>
    <row r="5443" spans="2:10">
      <c r="B5443" s="239"/>
      <c r="C5443" s="213"/>
      <c r="E5443" s="213"/>
      <c r="F5443" s="213"/>
      <c r="G5443" s="213"/>
      <c r="H5443" s="213"/>
      <c r="I5443" s="213"/>
      <c r="J5443" s="213"/>
    </row>
    <row r="5444" spans="2:10">
      <c r="B5444" s="239"/>
      <c r="C5444" s="213"/>
      <c r="E5444" s="213"/>
      <c r="F5444" s="213"/>
      <c r="G5444" s="213"/>
      <c r="H5444" s="213"/>
      <c r="I5444" s="213"/>
      <c r="J5444" s="213"/>
    </row>
    <row r="5445" spans="2:10">
      <c r="B5445" s="239"/>
      <c r="C5445" s="213"/>
      <c r="E5445" s="213"/>
      <c r="F5445" s="213"/>
      <c r="G5445" s="213"/>
      <c r="H5445" s="213"/>
      <c r="I5445" s="213"/>
      <c r="J5445" s="213"/>
    </row>
    <row r="5446" spans="2:10">
      <c r="B5446" s="239"/>
      <c r="C5446" s="213"/>
      <c r="E5446" s="213"/>
      <c r="F5446" s="213"/>
      <c r="G5446" s="213"/>
      <c r="H5446" s="213"/>
      <c r="I5446" s="213"/>
      <c r="J5446" s="213"/>
    </row>
    <row r="5447" spans="2:10">
      <c r="B5447" s="239"/>
      <c r="C5447" s="213"/>
      <c r="E5447" s="213"/>
      <c r="F5447" s="213"/>
      <c r="G5447" s="213"/>
      <c r="H5447" s="213"/>
      <c r="I5447" s="213"/>
      <c r="J5447" s="213"/>
    </row>
    <row r="5448" spans="2:10">
      <c r="B5448" s="239"/>
      <c r="C5448" s="213"/>
      <c r="E5448" s="213"/>
      <c r="F5448" s="213"/>
      <c r="G5448" s="213"/>
      <c r="H5448" s="213"/>
      <c r="I5448" s="213"/>
      <c r="J5448" s="213"/>
    </row>
    <row r="5449" spans="2:10">
      <c r="B5449" s="239"/>
      <c r="C5449" s="213"/>
      <c r="E5449" s="213"/>
      <c r="F5449" s="213"/>
      <c r="G5449" s="213"/>
      <c r="H5449" s="213"/>
      <c r="I5449" s="213"/>
      <c r="J5449" s="213"/>
    </row>
    <row r="5450" spans="2:10">
      <c r="B5450" s="239"/>
      <c r="C5450" s="213"/>
      <c r="E5450" s="213"/>
      <c r="F5450" s="213"/>
      <c r="G5450" s="213"/>
      <c r="H5450" s="213"/>
      <c r="I5450" s="213"/>
      <c r="J5450" s="213"/>
    </row>
    <row r="5451" spans="2:10">
      <c r="B5451" s="239"/>
      <c r="C5451" s="213"/>
      <c r="E5451" s="213"/>
      <c r="F5451" s="213"/>
      <c r="G5451" s="213"/>
      <c r="H5451" s="213"/>
      <c r="I5451" s="213"/>
      <c r="J5451" s="213"/>
    </row>
    <row r="5452" spans="2:10">
      <c r="B5452" s="239"/>
      <c r="C5452" s="213"/>
      <c r="E5452" s="213"/>
      <c r="F5452" s="213"/>
      <c r="G5452" s="213"/>
      <c r="H5452" s="213"/>
      <c r="I5452" s="213"/>
      <c r="J5452" s="213"/>
    </row>
    <row r="5453" spans="2:10">
      <c r="B5453" s="239"/>
      <c r="C5453" s="213"/>
      <c r="E5453" s="213"/>
      <c r="F5453" s="213"/>
      <c r="G5453" s="213"/>
      <c r="H5453" s="213"/>
      <c r="I5453" s="213"/>
      <c r="J5453" s="213"/>
    </row>
    <row r="5454" spans="2:10">
      <c r="B5454" s="239"/>
      <c r="C5454" s="213"/>
      <c r="E5454" s="213"/>
      <c r="F5454" s="213"/>
      <c r="G5454" s="213"/>
      <c r="H5454" s="213"/>
      <c r="I5454" s="213"/>
      <c r="J5454" s="213"/>
    </row>
    <row r="5455" spans="2:10">
      <c r="B5455" s="239"/>
      <c r="C5455" s="213"/>
      <c r="E5455" s="213"/>
      <c r="F5455" s="213"/>
      <c r="G5455" s="213"/>
      <c r="H5455" s="213"/>
      <c r="I5455" s="213"/>
      <c r="J5455" s="213"/>
    </row>
    <row r="5456" spans="2:10">
      <c r="B5456" s="239"/>
      <c r="C5456" s="213"/>
      <c r="E5456" s="213"/>
      <c r="F5456" s="213"/>
      <c r="G5456" s="213"/>
      <c r="H5456" s="213"/>
      <c r="I5456" s="213"/>
      <c r="J5456" s="213"/>
    </row>
    <row r="5457" spans="2:10">
      <c r="B5457" s="239"/>
      <c r="C5457" s="213"/>
      <c r="E5457" s="213"/>
      <c r="F5457" s="213"/>
      <c r="G5457" s="213"/>
      <c r="H5457" s="213"/>
      <c r="I5457" s="213"/>
      <c r="J5457" s="213"/>
    </row>
    <row r="5458" spans="2:10">
      <c r="B5458" s="239"/>
      <c r="C5458" s="213"/>
      <c r="E5458" s="213"/>
      <c r="F5458" s="213"/>
      <c r="G5458" s="213"/>
      <c r="H5458" s="213"/>
      <c r="I5458" s="213"/>
      <c r="J5458" s="213"/>
    </row>
    <row r="5459" spans="2:10">
      <c r="B5459" s="239"/>
      <c r="C5459" s="213"/>
      <c r="E5459" s="213"/>
      <c r="F5459" s="213"/>
      <c r="G5459" s="213"/>
      <c r="H5459" s="213"/>
      <c r="I5459" s="213"/>
      <c r="J5459" s="213"/>
    </row>
    <row r="5460" spans="2:10">
      <c r="B5460" s="239"/>
      <c r="C5460" s="213"/>
      <c r="E5460" s="213"/>
      <c r="F5460" s="213"/>
      <c r="G5460" s="213"/>
      <c r="H5460" s="213"/>
      <c r="I5460" s="213"/>
      <c r="J5460" s="213"/>
    </row>
    <row r="5461" spans="2:10">
      <c r="B5461" s="239"/>
      <c r="C5461" s="213"/>
      <c r="E5461" s="213"/>
      <c r="F5461" s="213"/>
      <c r="G5461" s="213"/>
      <c r="H5461" s="213"/>
      <c r="I5461" s="213"/>
      <c r="J5461" s="213"/>
    </row>
    <row r="5462" spans="2:10">
      <c r="B5462" s="239"/>
      <c r="C5462" s="213"/>
      <c r="E5462" s="213"/>
      <c r="F5462" s="213"/>
      <c r="G5462" s="213"/>
      <c r="H5462" s="213"/>
      <c r="I5462" s="213"/>
      <c r="J5462" s="213"/>
    </row>
    <row r="5463" spans="2:10">
      <c r="B5463" s="239"/>
      <c r="C5463" s="213"/>
      <c r="E5463" s="213"/>
      <c r="F5463" s="213"/>
      <c r="G5463" s="213"/>
      <c r="H5463" s="213"/>
      <c r="I5463" s="213"/>
      <c r="J5463" s="213"/>
    </row>
    <row r="5464" spans="2:10">
      <c r="B5464" s="239"/>
      <c r="C5464" s="213"/>
      <c r="E5464" s="213"/>
      <c r="F5464" s="213"/>
      <c r="G5464" s="213"/>
      <c r="H5464" s="213"/>
      <c r="I5464" s="213"/>
      <c r="J5464" s="213"/>
    </row>
    <row r="5465" spans="2:10">
      <c r="B5465" s="239"/>
      <c r="C5465" s="213"/>
      <c r="E5465" s="213"/>
      <c r="F5465" s="213"/>
      <c r="G5465" s="213"/>
      <c r="H5465" s="213"/>
      <c r="I5465" s="213"/>
      <c r="J5465" s="213"/>
    </row>
    <row r="5466" spans="2:10">
      <c r="B5466" s="239"/>
      <c r="C5466" s="213"/>
      <c r="E5466" s="213"/>
      <c r="F5466" s="213"/>
      <c r="G5466" s="213"/>
      <c r="H5466" s="213"/>
      <c r="I5466" s="213"/>
      <c r="J5466" s="213"/>
    </row>
    <row r="5467" spans="2:10">
      <c r="B5467" s="239"/>
      <c r="C5467" s="213"/>
      <c r="E5467" s="213"/>
      <c r="F5467" s="213"/>
      <c r="G5467" s="213"/>
      <c r="H5467" s="213"/>
      <c r="I5467" s="213"/>
      <c r="J5467" s="213"/>
    </row>
    <row r="5468" spans="2:10">
      <c r="B5468" s="239"/>
      <c r="C5468" s="213"/>
      <c r="E5468" s="213"/>
      <c r="F5468" s="213"/>
      <c r="G5468" s="213"/>
      <c r="H5468" s="213"/>
      <c r="I5468" s="213"/>
      <c r="J5468" s="213"/>
    </row>
    <row r="5469" spans="2:10">
      <c r="B5469" s="239"/>
      <c r="C5469" s="213"/>
      <c r="E5469" s="213"/>
      <c r="F5469" s="213"/>
      <c r="G5469" s="213"/>
      <c r="H5469" s="213"/>
      <c r="I5469" s="213"/>
      <c r="J5469" s="213"/>
    </row>
    <row r="5470" spans="2:10">
      <c r="B5470" s="239"/>
      <c r="C5470" s="213"/>
      <c r="E5470" s="213"/>
      <c r="F5470" s="213"/>
      <c r="G5470" s="213"/>
      <c r="H5470" s="213"/>
      <c r="I5470" s="213"/>
      <c r="J5470" s="213"/>
    </row>
    <row r="5471" spans="2:10">
      <c r="B5471" s="239"/>
      <c r="C5471" s="213"/>
      <c r="E5471" s="213"/>
      <c r="F5471" s="213"/>
      <c r="G5471" s="213"/>
      <c r="H5471" s="213"/>
      <c r="I5471" s="213"/>
      <c r="J5471" s="213"/>
    </row>
    <row r="5472" spans="2:10">
      <c r="B5472" s="239"/>
      <c r="C5472" s="213"/>
      <c r="E5472" s="213"/>
      <c r="F5472" s="213"/>
      <c r="G5472" s="213"/>
      <c r="H5472" s="213"/>
      <c r="I5472" s="213"/>
      <c r="J5472" s="213"/>
    </row>
    <row r="5473" spans="2:10">
      <c r="B5473" s="239"/>
      <c r="C5473" s="213"/>
      <c r="E5473" s="213"/>
      <c r="F5473" s="213"/>
      <c r="G5473" s="213"/>
      <c r="H5473" s="213"/>
      <c r="I5473" s="213"/>
      <c r="J5473" s="213"/>
    </row>
    <row r="5474" spans="2:10">
      <c r="B5474" s="239"/>
      <c r="C5474" s="213"/>
      <c r="E5474" s="213"/>
      <c r="F5474" s="213"/>
      <c r="G5474" s="213"/>
      <c r="H5474" s="213"/>
      <c r="I5474" s="213"/>
      <c r="J5474" s="213"/>
    </row>
    <row r="5475" spans="2:10">
      <c r="B5475" s="239"/>
      <c r="C5475" s="213"/>
      <c r="E5475" s="213"/>
      <c r="F5475" s="213"/>
      <c r="G5475" s="213"/>
      <c r="H5475" s="213"/>
      <c r="I5475" s="213"/>
      <c r="J5475" s="213"/>
    </row>
    <row r="5476" spans="2:10">
      <c r="B5476" s="239"/>
      <c r="C5476" s="213"/>
      <c r="E5476" s="213"/>
      <c r="F5476" s="213"/>
      <c r="G5476" s="213"/>
      <c r="H5476" s="213"/>
      <c r="I5476" s="213"/>
      <c r="J5476" s="213"/>
    </row>
    <row r="5477" spans="2:10">
      <c r="B5477" s="239"/>
      <c r="C5477" s="213"/>
      <c r="E5477" s="213"/>
      <c r="F5477" s="213"/>
      <c r="G5477" s="213"/>
      <c r="H5477" s="213"/>
      <c r="I5477" s="213"/>
      <c r="J5477" s="213"/>
    </row>
    <row r="5478" spans="2:10">
      <c r="B5478" s="239"/>
      <c r="C5478" s="213"/>
      <c r="E5478" s="213"/>
      <c r="F5478" s="213"/>
      <c r="G5478" s="213"/>
      <c r="H5478" s="213"/>
      <c r="I5478" s="213"/>
      <c r="J5478" s="213"/>
    </row>
    <row r="5479" spans="2:10">
      <c r="B5479" s="239"/>
      <c r="C5479" s="213"/>
      <c r="E5479" s="213"/>
      <c r="F5479" s="213"/>
      <c r="G5479" s="213"/>
      <c r="H5479" s="213"/>
      <c r="I5479" s="213"/>
      <c r="J5479" s="213"/>
    </row>
    <row r="5480" spans="2:10">
      <c r="B5480" s="239"/>
      <c r="C5480" s="213"/>
      <c r="E5480" s="213"/>
      <c r="F5480" s="213"/>
      <c r="G5480" s="213"/>
      <c r="H5480" s="213"/>
      <c r="I5480" s="213"/>
      <c r="J5480" s="213"/>
    </row>
    <row r="5481" spans="2:10">
      <c r="B5481" s="239"/>
      <c r="C5481" s="213"/>
      <c r="E5481" s="213"/>
      <c r="F5481" s="213"/>
      <c r="G5481" s="213"/>
      <c r="H5481" s="213"/>
      <c r="I5481" s="213"/>
      <c r="J5481" s="213"/>
    </row>
    <row r="5482" spans="2:10">
      <c r="B5482" s="239"/>
      <c r="C5482" s="213"/>
      <c r="E5482" s="213"/>
      <c r="F5482" s="213"/>
      <c r="G5482" s="213"/>
      <c r="H5482" s="213"/>
      <c r="I5482" s="213"/>
      <c r="J5482" s="213"/>
    </row>
    <row r="5483" spans="2:10">
      <c r="B5483" s="239"/>
      <c r="C5483" s="213"/>
      <c r="E5483" s="213"/>
      <c r="F5483" s="213"/>
      <c r="G5483" s="213"/>
      <c r="H5483" s="213"/>
      <c r="I5483" s="213"/>
      <c r="J5483" s="213"/>
    </row>
    <row r="5484" spans="2:10">
      <c r="B5484" s="239"/>
      <c r="C5484" s="213"/>
      <c r="E5484" s="213"/>
      <c r="F5484" s="213"/>
      <c r="G5484" s="213"/>
      <c r="H5484" s="213"/>
      <c r="I5484" s="213"/>
      <c r="J5484" s="213"/>
    </row>
    <row r="5485" spans="2:10">
      <c r="B5485" s="239"/>
      <c r="C5485" s="213"/>
      <c r="E5485" s="213"/>
      <c r="F5485" s="213"/>
      <c r="G5485" s="213"/>
      <c r="H5485" s="213"/>
      <c r="I5485" s="213"/>
      <c r="J5485" s="213"/>
    </row>
    <row r="5486" spans="2:10">
      <c r="B5486" s="239"/>
      <c r="C5486" s="213"/>
      <c r="E5486" s="213"/>
      <c r="F5486" s="213"/>
      <c r="G5486" s="213"/>
      <c r="H5486" s="213"/>
      <c r="I5486" s="213"/>
      <c r="J5486" s="213"/>
    </row>
    <row r="5487" spans="2:10">
      <c r="B5487" s="239"/>
      <c r="C5487" s="213"/>
      <c r="E5487" s="213"/>
      <c r="F5487" s="213"/>
      <c r="G5487" s="213"/>
      <c r="H5487" s="213"/>
      <c r="I5487" s="213"/>
      <c r="J5487" s="213"/>
    </row>
    <row r="5488" spans="2:10">
      <c r="B5488" s="239"/>
      <c r="C5488" s="213"/>
      <c r="E5488" s="213"/>
      <c r="F5488" s="213"/>
      <c r="G5488" s="213"/>
      <c r="H5488" s="213"/>
      <c r="I5488" s="213"/>
      <c r="J5488" s="213"/>
    </row>
    <row r="5489" spans="2:10">
      <c r="B5489" s="239"/>
      <c r="C5489" s="213"/>
      <c r="E5489" s="213"/>
      <c r="F5489" s="213"/>
      <c r="G5489" s="213"/>
      <c r="H5489" s="213"/>
      <c r="I5489" s="213"/>
      <c r="J5489" s="213"/>
    </row>
    <row r="5490" spans="2:10">
      <c r="B5490" s="239"/>
      <c r="C5490" s="213"/>
      <c r="E5490" s="213"/>
      <c r="F5490" s="213"/>
      <c r="G5490" s="213"/>
      <c r="H5490" s="213"/>
      <c r="I5490" s="213"/>
      <c r="J5490" s="213"/>
    </row>
    <row r="5491" spans="2:10">
      <c r="B5491" s="239"/>
      <c r="C5491" s="213"/>
      <c r="E5491" s="213"/>
      <c r="F5491" s="213"/>
      <c r="G5491" s="213"/>
      <c r="H5491" s="213"/>
      <c r="I5491" s="213"/>
      <c r="J5491" s="213"/>
    </row>
    <row r="5492" spans="2:10">
      <c r="B5492" s="239"/>
      <c r="C5492" s="213"/>
      <c r="E5492" s="213"/>
      <c r="F5492" s="213"/>
      <c r="G5492" s="213"/>
      <c r="H5492" s="213"/>
      <c r="I5492" s="213"/>
      <c r="J5492" s="213"/>
    </row>
    <row r="5493" spans="2:10">
      <c r="B5493" s="239"/>
      <c r="C5493" s="213"/>
      <c r="E5493" s="213"/>
      <c r="F5493" s="213"/>
      <c r="G5493" s="213"/>
      <c r="H5493" s="213"/>
      <c r="I5493" s="213"/>
      <c r="J5493" s="213"/>
    </row>
    <row r="5494" spans="2:10">
      <c r="B5494" s="239"/>
      <c r="C5494" s="213"/>
      <c r="E5494" s="213"/>
      <c r="F5494" s="213"/>
      <c r="G5494" s="213"/>
      <c r="H5494" s="213"/>
      <c r="I5494" s="213"/>
      <c r="J5494" s="213"/>
    </row>
    <row r="5495" spans="2:10">
      <c r="B5495" s="239"/>
      <c r="C5495" s="213"/>
      <c r="E5495" s="213"/>
      <c r="F5495" s="213"/>
      <c r="G5495" s="213"/>
      <c r="H5495" s="213"/>
      <c r="I5495" s="213"/>
      <c r="J5495" s="213"/>
    </row>
    <row r="5496" spans="2:10">
      <c r="B5496" s="239"/>
      <c r="C5496" s="213"/>
      <c r="E5496" s="213"/>
      <c r="F5496" s="213"/>
      <c r="G5496" s="213"/>
      <c r="H5496" s="213"/>
      <c r="I5496" s="213"/>
      <c r="J5496" s="213"/>
    </row>
    <row r="5497" spans="2:10">
      <c r="B5497" s="239"/>
      <c r="C5497" s="213"/>
      <c r="E5497" s="213"/>
      <c r="F5497" s="213"/>
      <c r="G5497" s="213"/>
      <c r="H5497" s="213"/>
      <c r="I5497" s="213"/>
      <c r="J5497" s="213"/>
    </row>
    <row r="5498" spans="2:10">
      <c r="B5498" s="239"/>
      <c r="C5498" s="213"/>
      <c r="E5498" s="213"/>
      <c r="F5498" s="213"/>
      <c r="G5498" s="213"/>
      <c r="H5498" s="213"/>
      <c r="I5498" s="213"/>
      <c r="J5498" s="213"/>
    </row>
    <row r="5499" spans="2:10">
      <c r="B5499" s="239"/>
      <c r="C5499" s="213"/>
      <c r="E5499" s="213"/>
      <c r="F5499" s="213"/>
      <c r="G5499" s="213"/>
      <c r="H5499" s="213"/>
      <c r="I5499" s="213"/>
      <c r="J5499" s="213"/>
    </row>
    <row r="5500" spans="2:10">
      <c r="B5500" s="239"/>
      <c r="C5500" s="213"/>
      <c r="E5500" s="213"/>
      <c r="F5500" s="213"/>
      <c r="G5500" s="213"/>
      <c r="H5500" s="213"/>
      <c r="I5500" s="213"/>
      <c r="J5500" s="213"/>
    </row>
    <row r="5501" spans="2:10">
      <c r="B5501" s="239"/>
      <c r="C5501" s="213"/>
      <c r="E5501" s="213"/>
      <c r="F5501" s="213"/>
      <c r="G5501" s="213"/>
      <c r="H5501" s="213"/>
      <c r="I5501" s="213"/>
      <c r="J5501" s="213"/>
    </row>
    <row r="5502" spans="2:10">
      <c r="B5502" s="239"/>
      <c r="C5502" s="213"/>
      <c r="E5502" s="213"/>
      <c r="F5502" s="213"/>
      <c r="G5502" s="213"/>
      <c r="H5502" s="213"/>
      <c r="I5502" s="213"/>
      <c r="J5502" s="213"/>
    </row>
    <row r="5503" spans="2:10">
      <c r="B5503" s="239"/>
      <c r="C5503" s="213"/>
      <c r="E5503" s="213"/>
      <c r="F5503" s="213"/>
      <c r="G5503" s="213"/>
      <c r="H5503" s="213"/>
      <c r="I5503" s="213"/>
      <c r="J5503" s="213"/>
    </row>
    <row r="5504" spans="2:10">
      <c r="B5504" s="239"/>
      <c r="C5504" s="213"/>
      <c r="E5504" s="213"/>
      <c r="F5504" s="213"/>
      <c r="G5504" s="213"/>
      <c r="H5504" s="213"/>
      <c r="I5504" s="213"/>
      <c r="J5504" s="213"/>
    </row>
    <row r="5505" spans="2:10">
      <c r="B5505" s="239"/>
      <c r="C5505" s="213"/>
      <c r="E5505" s="213"/>
      <c r="F5505" s="213"/>
      <c r="G5505" s="213"/>
      <c r="H5505" s="213"/>
      <c r="I5505" s="213"/>
      <c r="J5505" s="213"/>
    </row>
    <row r="5506" spans="2:10">
      <c r="B5506" s="239"/>
      <c r="C5506" s="213"/>
      <c r="E5506" s="213"/>
      <c r="F5506" s="213"/>
      <c r="G5506" s="213"/>
      <c r="H5506" s="213"/>
      <c r="I5506" s="213"/>
      <c r="J5506" s="213"/>
    </row>
    <row r="5507" spans="2:10">
      <c r="B5507" s="239"/>
      <c r="C5507" s="213"/>
      <c r="E5507" s="213"/>
      <c r="F5507" s="213"/>
      <c r="G5507" s="213"/>
      <c r="H5507" s="213"/>
      <c r="I5507" s="213"/>
      <c r="J5507" s="213"/>
    </row>
    <row r="5508" spans="2:10">
      <c r="B5508" s="239"/>
      <c r="C5508" s="213"/>
      <c r="E5508" s="213"/>
      <c r="F5508" s="213"/>
      <c r="G5508" s="213"/>
      <c r="H5508" s="213"/>
      <c r="I5508" s="213"/>
      <c r="J5508" s="213"/>
    </row>
    <row r="5509" spans="2:10">
      <c r="B5509" s="239"/>
      <c r="C5509" s="213"/>
      <c r="E5509" s="213"/>
      <c r="F5509" s="213"/>
      <c r="G5509" s="213"/>
      <c r="H5509" s="213"/>
      <c r="I5509" s="213"/>
      <c r="J5509" s="213"/>
    </row>
    <row r="5510" spans="2:10">
      <c r="B5510" s="239"/>
      <c r="C5510" s="213"/>
      <c r="E5510" s="213"/>
      <c r="F5510" s="213"/>
      <c r="G5510" s="213"/>
      <c r="H5510" s="213"/>
      <c r="I5510" s="213"/>
      <c r="J5510" s="213"/>
    </row>
    <row r="5511" spans="2:10">
      <c r="B5511" s="239"/>
      <c r="C5511" s="213"/>
      <c r="E5511" s="213"/>
      <c r="F5511" s="213"/>
      <c r="G5511" s="213"/>
      <c r="H5511" s="213"/>
      <c r="I5511" s="213"/>
      <c r="J5511" s="213"/>
    </row>
    <row r="5512" spans="2:10">
      <c r="B5512" s="239"/>
      <c r="C5512" s="213"/>
      <c r="E5512" s="213"/>
      <c r="F5512" s="213"/>
      <c r="G5512" s="213"/>
      <c r="H5512" s="213"/>
      <c r="I5512" s="213"/>
      <c r="J5512" s="213"/>
    </row>
    <row r="5513" spans="2:10">
      <c r="B5513" s="239"/>
      <c r="C5513" s="213"/>
      <c r="E5513" s="213"/>
      <c r="F5513" s="213"/>
      <c r="G5513" s="213"/>
      <c r="H5513" s="213"/>
      <c r="I5513" s="213"/>
      <c r="J5513" s="213"/>
    </row>
    <row r="5514" spans="2:10">
      <c r="B5514" s="239"/>
      <c r="C5514" s="213"/>
      <c r="E5514" s="213"/>
      <c r="F5514" s="213"/>
      <c r="G5514" s="213"/>
      <c r="H5514" s="213"/>
      <c r="I5514" s="213"/>
      <c r="J5514" s="213"/>
    </row>
    <row r="5515" spans="2:10">
      <c r="B5515" s="239"/>
      <c r="C5515" s="213"/>
      <c r="E5515" s="213"/>
      <c r="F5515" s="213"/>
      <c r="G5515" s="213"/>
      <c r="H5515" s="213"/>
      <c r="I5515" s="213"/>
      <c r="J5515" s="213"/>
    </row>
    <row r="5516" spans="2:10">
      <c r="B5516" s="239"/>
      <c r="C5516" s="213"/>
      <c r="E5516" s="213"/>
      <c r="F5516" s="213"/>
      <c r="G5516" s="213"/>
      <c r="H5516" s="213"/>
      <c r="I5516" s="213"/>
      <c r="J5516" s="213"/>
    </row>
    <row r="5517" spans="2:10">
      <c r="B5517" s="239"/>
      <c r="C5517" s="213"/>
      <c r="E5517" s="213"/>
      <c r="F5517" s="213"/>
      <c r="G5517" s="213"/>
      <c r="H5517" s="213"/>
      <c r="I5517" s="213"/>
      <c r="J5517" s="213"/>
    </row>
    <row r="5518" spans="2:10">
      <c r="B5518" s="239"/>
      <c r="C5518" s="213"/>
      <c r="E5518" s="213"/>
      <c r="F5518" s="213"/>
      <c r="G5518" s="213"/>
      <c r="H5518" s="213"/>
      <c r="I5518" s="213"/>
      <c r="J5518" s="213"/>
    </row>
    <row r="5519" spans="2:10">
      <c r="B5519" s="239"/>
      <c r="C5519" s="213"/>
      <c r="E5519" s="213"/>
      <c r="F5519" s="213"/>
      <c r="G5519" s="213"/>
      <c r="H5519" s="213"/>
      <c r="I5519" s="213"/>
      <c r="J5519" s="213"/>
    </row>
    <row r="5520" spans="2:10">
      <c r="B5520" s="239"/>
      <c r="C5520" s="213"/>
      <c r="E5520" s="213"/>
      <c r="F5520" s="213"/>
      <c r="G5520" s="213"/>
      <c r="H5520" s="213"/>
      <c r="I5520" s="213"/>
      <c r="J5520" s="213"/>
    </row>
    <row r="5521" spans="2:10">
      <c r="B5521" s="239"/>
      <c r="C5521" s="213"/>
      <c r="E5521" s="213"/>
      <c r="F5521" s="213"/>
      <c r="G5521" s="213"/>
      <c r="H5521" s="213"/>
      <c r="I5521" s="213"/>
      <c r="J5521" s="213"/>
    </row>
    <row r="5522" spans="2:10">
      <c r="B5522" s="239"/>
      <c r="C5522" s="213"/>
      <c r="E5522" s="213"/>
      <c r="F5522" s="213"/>
      <c r="G5522" s="213"/>
      <c r="H5522" s="213"/>
      <c r="I5522" s="213"/>
      <c r="J5522" s="213"/>
    </row>
    <row r="5523" spans="2:10">
      <c r="B5523" s="239"/>
      <c r="C5523" s="213"/>
      <c r="E5523" s="213"/>
      <c r="F5523" s="213"/>
      <c r="G5523" s="213"/>
      <c r="H5523" s="213"/>
      <c r="I5523" s="213"/>
      <c r="J5523" s="213"/>
    </row>
    <row r="5524" spans="2:10">
      <c r="B5524" s="239"/>
      <c r="C5524" s="213"/>
      <c r="E5524" s="213"/>
      <c r="F5524" s="213"/>
      <c r="G5524" s="213"/>
      <c r="H5524" s="213"/>
      <c r="I5524" s="213"/>
      <c r="J5524" s="213"/>
    </row>
    <row r="5525" spans="2:10">
      <c r="B5525" s="239"/>
      <c r="C5525" s="213"/>
      <c r="E5525" s="213"/>
      <c r="F5525" s="213"/>
      <c r="G5525" s="213"/>
      <c r="H5525" s="213"/>
      <c r="I5525" s="213"/>
      <c r="J5525" s="213"/>
    </row>
    <row r="5526" spans="2:10">
      <c r="B5526" s="239"/>
      <c r="C5526" s="213"/>
      <c r="E5526" s="213"/>
      <c r="F5526" s="213"/>
      <c r="G5526" s="213"/>
      <c r="H5526" s="213"/>
      <c r="I5526" s="213"/>
      <c r="J5526" s="213"/>
    </row>
    <row r="5527" spans="2:10">
      <c r="B5527" s="239"/>
      <c r="C5527" s="213"/>
      <c r="E5527" s="213"/>
      <c r="F5527" s="213"/>
      <c r="G5527" s="213"/>
      <c r="H5527" s="213"/>
      <c r="I5527" s="213"/>
      <c r="J5527" s="213"/>
    </row>
    <row r="5528" spans="2:10">
      <c r="B5528" s="239"/>
      <c r="C5528" s="213"/>
      <c r="E5528" s="213"/>
      <c r="F5528" s="213"/>
      <c r="G5528" s="213"/>
      <c r="H5528" s="213"/>
      <c r="I5528" s="213"/>
      <c r="J5528" s="213"/>
    </row>
    <row r="5529" spans="2:10">
      <c r="B5529" s="239"/>
      <c r="C5529" s="213"/>
      <c r="E5529" s="213"/>
      <c r="F5529" s="213"/>
      <c r="G5529" s="213"/>
      <c r="H5529" s="213"/>
      <c r="I5529" s="213"/>
      <c r="J5529" s="213"/>
    </row>
    <row r="5530" spans="2:10">
      <c r="B5530" s="239"/>
      <c r="C5530" s="213"/>
      <c r="E5530" s="213"/>
      <c r="F5530" s="213"/>
      <c r="G5530" s="213"/>
      <c r="H5530" s="213"/>
      <c r="I5530" s="213"/>
      <c r="J5530" s="213"/>
    </row>
    <row r="5531" spans="2:10">
      <c r="B5531" s="239"/>
      <c r="C5531" s="213"/>
      <c r="E5531" s="213"/>
      <c r="F5531" s="213"/>
      <c r="G5531" s="213"/>
      <c r="H5531" s="213"/>
      <c r="I5531" s="213"/>
      <c r="J5531" s="213"/>
    </row>
    <row r="5532" spans="2:10">
      <c r="B5532" s="239"/>
      <c r="C5532" s="213"/>
      <c r="E5532" s="213"/>
      <c r="F5532" s="213"/>
      <c r="G5532" s="213"/>
      <c r="H5532" s="213"/>
      <c r="I5532" s="213"/>
      <c r="J5532" s="213"/>
    </row>
    <row r="5533" spans="2:10">
      <c r="B5533" s="239"/>
      <c r="C5533" s="213"/>
      <c r="E5533" s="213"/>
      <c r="F5533" s="213"/>
      <c r="G5533" s="213"/>
      <c r="H5533" s="213"/>
      <c r="I5533" s="213"/>
      <c r="J5533" s="213"/>
    </row>
    <row r="5534" spans="2:10">
      <c r="B5534" s="239"/>
      <c r="C5534" s="213"/>
      <c r="E5534" s="213"/>
      <c r="F5534" s="213"/>
      <c r="G5534" s="213"/>
      <c r="H5534" s="213"/>
      <c r="I5534" s="213"/>
      <c r="J5534" s="213"/>
    </row>
    <row r="5535" spans="2:10">
      <c r="B5535" s="239"/>
      <c r="C5535" s="213"/>
      <c r="E5535" s="213"/>
      <c r="F5535" s="213"/>
      <c r="G5535" s="213"/>
      <c r="H5535" s="213"/>
      <c r="I5535" s="213"/>
      <c r="J5535" s="213"/>
    </row>
    <row r="5536" spans="2:10">
      <c r="B5536" s="239"/>
      <c r="C5536" s="213"/>
      <c r="E5536" s="213"/>
      <c r="F5536" s="213"/>
      <c r="G5536" s="213"/>
      <c r="H5536" s="213"/>
      <c r="I5536" s="213"/>
      <c r="J5536" s="213"/>
    </row>
    <row r="5537" spans="2:10">
      <c r="B5537" s="239"/>
      <c r="C5537" s="213"/>
      <c r="E5537" s="213"/>
      <c r="F5537" s="213"/>
      <c r="G5537" s="213"/>
      <c r="H5537" s="213"/>
      <c r="I5537" s="213"/>
      <c r="J5537" s="213"/>
    </row>
    <row r="5538" spans="2:10">
      <c r="B5538" s="239"/>
      <c r="C5538" s="213"/>
      <c r="E5538" s="213"/>
      <c r="F5538" s="213"/>
      <c r="G5538" s="213"/>
      <c r="H5538" s="213"/>
      <c r="I5538" s="213"/>
      <c r="J5538" s="213"/>
    </row>
    <row r="5539" spans="2:10">
      <c r="B5539" s="239"/>
      <c r="C5539" s="213"/>
      <c r="E5539" s="213"/>
      <c r="F5539" s="213"/>
      <c r="G5539" s="213"/>
      <c r="H5539" s="213"/>
      <c r="I5539" s="213"/>
      <c r="J5539" s="213"/>
    </row>
    <row r="5540" spans="2:10">
      <c r="B5540" s="239"/>
      <c r="C5540" s="213"/>
      <c r="E5540" s="213"/>
      <c r="F5540" s="213"/>
      <c r="G5540" s="213"/>
      <c r="H5540" s="213"/>
      <c r="I5540" s="213"/>
      <c r="J5540" s="213"/>
    </row>
    <row r="5541" spans="2:10">
      <c r="B5541" s="239"/>
      <c r="C5541" s="213"/>
      <c r="E5541" s="213"/>
      <c r="F5541" s="213"/>
      <c r="G5541" s="213"/>
      <c r="H5541" s="213"/>
      <c r="I5541" s="213"/>
      <c r="J5541" s="213"/>
    </row>
    <row r="5542" spans="2:10">
      <c r="B5542" s="239"/>
      <c r="C5542" s="213"/>
      <c r="E5542" s="213"/>
      <c r="F5542" s="213"/>
      <c r="G5542" s="213"/>
      <c r="H5542" s="213"/>
      <c r="I5542" s="213"/>
      <c r="J5542" s="213"/>
    </row>
    <row r="5543" spans="2:10">
      <c r="B5543" s="239"/>
      <c r="C5543" s="213"/>
      <c r="E5543" s="213"/>
      <c r="F5543" s="213"/>
      <c r="G5543" s="213"/>
      <c r="H5543" s="213"/>
      <c r="I5543" s="213"/>
      <c r="J5543" s="213"/>
    </row>
    <row r="5544" spans="2:10">
      <c r="B5544" s="239"/>
      <c r="C5544" s="213"/>
      <c r="E5544" s="213"/>
      <c r="F5544" s="213"/>
      <c r="G5544" s="213"/>
      <c r="H5544" s="213"/>
      <c r="I5544" s="213"/>
      <c r="J5544" s="213"/>
    </row>
    <row r="5545" spans="2:10">
      <c r="B5545" s="239"/>
      <c r="C5545" s="213"/>
      <c r="E5545" s="213"/>
      <c r="F5545" s="213"/>
      <c r="G5545" s="213"/>
      <c r="H5545" s="213"/>
      <c r="I5545" s="213"/>
      <c r="J5545" s="213"/>
    </row>
    <row r="5546" spans="2:10">
      <c r="B5546" s="239"/>
      <c r="C5546" s="213"/>
      <c r="E5546" s="213"/>
      <c r="F5546" s="213"/>
      <c r="G5546" s="213"/>
      <c r="H5546" s="213"/>
      <c r="I5546" s="213"/>
      <c r="J5546" s="213"/>
    </row>
    <row r="5547" spans="2:10">
      <c r="B5547" s="239"/>
      <c r="C5547" s="213"/>
      <c r="E5547" s="213"/>
      <c r="F5547" s="213"/>
      <c r="G5547" s="213"/>
      <c r="H5547" s="213"/>
      <c r="I5547" s="213"/>
      <c r="J5547" s="213"/>
    </row>
    <row r="5548" spans="2:10">
      <c r="B5548" s="239"/>
      <c r="C5548" s="213"/>
      <c r="E5548" s="213"/>
      <c r="F5548" s="213"/>
      <c r="G5548" s="213"/>
      <c r="H5548" s="213"/>
      <c r="I5548" s="213"/>
      <c r="J5548" s="213"/>
    </row>
    <row r="5549" spans="2:10">
      <c r="B5549" s="239"/>
      <c r="C5549" s="213"/>
      <c r="E5549" s="213"/>
      <c r="F5549" s="213"/>
      <c r="G5549" s="213"/>
      <c r="H5549" s="213"/>
      <c r="I5549" s="213"/>
      <c r="J5549" s="213"/>
    </row>
    <row r="5550" spans="2:10">
      <c r="B5550" s="239"/>
      <c r="C5550" s="213"/>
      <c r="E5550" s="213"/>
      <c r="F5550" s="213"/>
      <c r="G5550" s="213"/>
      <c r="H5550" s="213"/>
      <c r="I5550" s="213"/>
      <c r="J5550" s="213"/>
    </row>
    <row r="5551" spans="2:10">
      <c r="B5551" s="239"/>
      <c r="C5551" s="213"/>
      <c r="E5551" s="213"/>
      <c r="F5551" s="213"/>
      <c r="G5551" s="213"/>
      <c r="H5551" s="213"/>
      <c r="I5551" s="213"/>
      <c r="J5551" s="213"/>
    </row>
    <row r="5552" spans="2:10">
      <c r="B5552" s="239"/>
      <c r="C5552" s="213"/>
      <c r="E5552" s="213"/>
      <c r="F5552" s="213"/>
      <c r="G5552" s="213"/>
      <c r="H5552" s="213"/>
      <c r="I5552" s="213"/>
      <c r="J5552" s="213"/>
    </row>
    <row r="5553" spans="2:10">
      <c r="B5553" s="239"/>
      <c r="C5553" s="213"/>
      <c r="E5553" s="213"/>
      <c r="F5553" s="213"/>
      <c r="G5553" s="213"/>
      <c r="H5553" s="213"/>
      <c r="I5553" s="213"/>
      <c r="J5553" s="213"/>
    </row>
    <row r="5554" spans="2:10">
      <c r="B5554" s="239"/>
      <c r="C5554" s="213"/>
      <c r="E5554" s="213"/>
      <c r="F5554" s="213"/>
      <c r="G5554" s="213"/>
      <c r="H5554" s="213"/>
      <c r="I5554" s="213"/>
      <c r="J5554" s="213"/>
    </row>
    <row r="5555" spans="2:10">
      <c r="B5555" s="239"/>
      <c r="C5555" s="213"/>
      <c r="E5555" s="213"/>
      <c r="F5555" s="213"/>
      <c r="G5555" s="213"/>
      <c r="H5555" s="213"/>
      <c r="I5555" s="213"/>
      <c r="J5555" s="213"/>
    </row>
    <row r="5556" spans="2:10">
      <c r="B5556" s="239"/>
      <c r="C5556" s="213"/>
      <c r="E5556" s="213"/>
      <c r="F5556" s="213"/>
      <c r="G5556" s="213"/>
      <c r="H5556" s="213"/>
      <c r="I5556" s="213"/>
      <c r="J5556" s="213"/>
    </row>
    <row r="5557" spans="2:10">
      <c r="B5557" s="239"/>
      <c r="C5557" s="213"/>
      <c r="E5557" s="213"/>
      <c r="F5557" s="213"/>
      <c r="G5557" s="213"/>
      <c r="H5557" s="213"/>
      <c r="I5557" s="213"/>
      <c r="J5557" s="213"/>
    </row>
    <row r="5558" spans="2:10">
      <c r="B5558" s="239"/>
      <c r="C5558" s="213"/>
      <c r="E5558" s="213"/>
      <c r="F5558" s="213"/>
      <c r="G5558" s="213"/>
      <c r="H5558" s="213"/>
      <c r="I5558" s="213"/>
      <c r="J5558" s="213"/>
    </row>
    <row r="5559" spans="2:10">
      <c r="B5559" s="239"/>
      <c r="C5559" s="213"/>
      <c r="E5559" s="213"/>
      <c r="F5559" s="213"/>
      <c r="G5559" s="213"/>
      <c r="H5559" s="213"/>
      <c r="I5559" s="213"/>
      <c r="J5559" s="213"/>
    </row>
    <row r="5560" spans="2:10">
      <c r="B5560" s="239"/>
      <c r="C5560" s="213"/>
      <c r="E5560" s="213"/>
      <c r="F5560" s="213"/>
      <c r="G5560" s="213"/>
      <c r="H5560" s="213"/>
      <c r="I5560" s="213"/>
      <c r="J5560" s="213"/>
    </row>
    <row r="5561" spans="2:10">
      <c r="B5561" s="239"/>
      <c r="C5561" s="213"/>
      <c r="E5561" s="213"/>
      <c r="F5561" s="213"/>
      <c r="G5561" s="213"/>
      <c r="H5561" s="213"/>
      <c r="I5561" s="213"/>
      <c r="J5561" s="213"/>
    </row>
    <row r="5562" spans="2:10">
      <c r="B5562" s="239"/>
      <c r="C5562" s="213"/>
      <c r="E5562" s="213"/>
      <c r="F5562" s="213"/>
      <c r="G5562" s="213"/>
      <c r="H5562" s="213"/>
      <c r="I5562" s="213"/>
      <c r="J5562" s="213"/>
    </row>
    <row r="5563" spans="2:10">
      <c r="B5563" s="239"/>
      <c r="C5563" s="213"/>
      <c r="E5563" s="213"/>
      <c r="F5563" s="213"/>
      <c r="G5563" s="213"/>
      <c r="H5563" s="213"/>
      <c r="I5563" s="213"/>
      <c r="J5563" s="213"/>
    </row>
    <row r="5564" spans="2:10">
      <c r="B5564" s="239"/>
      <c r="C5564" s="213"/>
      <c r="E5564" s="213"/>
      <c r="F5564" s="213"/>
      <c r="G5564" s="213"/>
      <c r="H5564" s="213"/>
      <c r="I5564" s="213"/>
      <c r="J5564" s="213"/>
    </row>
    <row r="5565" spans="2:10">
      <c r="B5565" s="239"/>
      <c r="C5565" s="213"/>
      <c r="E5565" s="213"/>
      <c r="F5565" s="213"/>
      <c r="G5565" s="213"/>
      <c r="H5565" s="213"/>
      <c r="I5565" s="213"/>
      <c r="J5565" s="213"/>
    </row>
    <row r="5566" spans="2:10">
      <c r="B5566" s="239"/>
      <c r="C5566" s="213"/>
      <c r="E5566" s="213"/>
      <c r="F5566" s="213"/>
      <c r="G5566" s="213"/>
      <c r="H5566" s="213"/>
      <c r="I5566" s="213"/>
      <c r="J5566" s="213"/>
    </row>
    <row r="5567" spans="2:10">
      <c r="B5567" s="239"/>
      <c r="C5567" s="213"/>
      <c r="E5567" s="213"/>
      <c r="F5567" s="213"/>
      <c r="G5567" s="213"/>
      <c r="H5567" s="213"/>
      <c r="I5567" s="213"/>
      <c r="J5567" s="213"/>
    </row>
    <row r="5568" spans="2:10">
      <c r="B5568" s="239"/>
      <c r="C5568" s="213"/>
      <c r="E5568" s="213"/>
      <c r="F5568" s="213"/>
      <c r="G5568" s="213"/>
      <c r="H5568" s="213"/>
      <c r="I5568" s="213"/>
      <c r="J5568" s="213"/>
    </row>
    <row r="5569" spans="2:10">
      <c r="B5569" s="239"/>
      <c r="C5569" s="213"/>
      <c r="E5569" s="213"/>
      <c r="F5569" s="213"/>
      <c r="G5569" s="213"/>
      <c r="H5569" s="213"/>
      <c r="I5569" s="213"/>
      <c r="J5569" s="213"/>
    </row>
    <row r="5570" spans="2:10">
      <c r="B5570" s="239"/>
      <c r="C5570" s="213"/>
      <c r="E5570" s="213"/>
      <c r="F5570" s="213"/>
      <c r="G5570" s="213"/>
      <c r="H5570" s="213"/>
      <c r="I5570" s="213"/>
      <c r="J5570" s="213"/>
    </row>
    <row r="5571" spans="2:10">
      <c r="B5571" s="239"/>
      <c r="C5571" s="213"/>
      <c r="E5571" s="213"/>
      <c r="F5571" s="213"/>
      <c r="G5571" s="213"/>
      <c r="H5571" s="213"/>
      <c r="I5571" s="213"/>
      <c r="J5571" s="213"/>
    </row>
    <row r="5572" spans="2:10">
      <c r="B5572" s="239"/>
      <c r="C5572" s="213"/>
      <c r="E5572" s="213"/>
      <c r="F5572" s="213"/>
      <c r="G5572" s="213"/>
      <c r="H5572" s="213"/>
      <c r="I5572" s="213"/>
      <c r="J5572" s="213"/>
    </row>
    <row r="5573" spans="2:10">
      <c r="B5573" s="239"/>
      <c r="C5573" s="213"/>
      <c r="E5573" s="213"/>
      <c r="F5573" s="213"/>
      <c r="G5573" s="213"/>
      <c r="H5573" s="213"/>
      <c r="I5573" s="213"/>
      <c r="J5573" s="213"/>
    </row>
    <row r="5574" spans="2:10">
      <c r="B5574" s="239"/>
      <c r="C5574" s="213"/>
      <c r="E5574" s="213"/>
      <c r="F5574" s="213"/>
      <c r="G5574" s="213"/>
      <c r="H5574" s="213"/>
      <c r="I5574" s="213"/>
      <c r="J5574" s="213"/>
    </row>
    <row r="5575" spans="2:10">
      <c r="B5575" s="239"/>
      <c r="C5575" s="213"/>
      <c r="E5575" s="213"/>
      <c r="F5575" s="213"/>
      <c r="G5575" s="213"/>
      <c r="H5575" s="213"/>
      <c r="I5575" s="213"/>
      <c r="J5575" s="213"/>
    </row>
    <row r="5576" spans="2:10">
      <c r="B5576" s="239"/>
      <c r="C5576" s="213"/>
      <c r="E5576" s="213"/>
      <c r="F5576" s="213"/>
      <c r="G5576" s="213"/>
      <c r="H5576" s="213"/>
      <c r="I5576" s="213"/>
      <c r="J5576" s="213"/>
    </row>
    <row r="5577" spans="2:10">
      <c r="B5577" s="239"/>
      <c r="C5577" s="213"/>
      <c r="E5577" s="213"/>
      <c r="F5577" s="213"/>
      <c r="G5577" s="213"/>
      <c r="H5577" s="213"/>
      <c r="I5577" s="213"/>
      <c r="J5577" s="213"/>
    </row>
    <row r="5578" spans="2:10">
      <c r="B5578" s="239"/>
      <c r="C5578" s="213"/>
      <c r="E5578" s="213"/>
      <c r="F5578" s="213"/>
      <c r="G5578" s="213"/>
      <c r="H5578" s="213"/>
      <c r="I5578" s="213"/>
      <c r="J5578" s="213"/>
    </row>
    <row r="5579" spans="2:10">
      <c r="B5579" s="239"/>
      <c r="C5579" s="213"/>
      <c r="E5579" s="213"/>
      <c r="F5579" s="213"/>
      <c r="G5579" s="213"/>
      <c r="H5579" s="213"/>
      <c r="I5579" s="213"/>
      <c r="J5579" s="213"/>
    </row>
    <row r="5580" spans="2:10">
      <c r="B5580" s="239"/>
      <c r="C5580" s="213"/>
      <c r="E5580" s="213"/>
      <c r="F5580" s="213"/>
      <c r="G5580" s="213"/>
      <c r="H5580" s="213"/>
      <c r="I5580" s="213"/>
      <c r="J5580" s="213"/>
    </row>
    <row r="5581" spans="2:10">
      <c r="B5581" s="239"/>
      <c r="C5581" s="213"/>
      <c r="E5581" s="213"/>
      <c r="F5581" s="213"/>
      <c r="G5581" s="213"/>
      <c r="H5581" s="213"/>
      <c r="I5581" s="213"/>
      <c r="J5581" s="213"/>
    </row>
    <row r="5582" spans="2:10">
      <c r="B5582" s="239"/>
      <c r="C5582" s="213"/>
      <c r="E5582" s="213"/>
      <c r="F5582" s="213"/>
      <c r="G5582" s="213"/>
      <c r="H5582" s="213"/>
      <c r="I5582" s="213"/>
      <c r="J5582" s="213"/>
    </row>
    <row r="5583" spans="2:10">
      <c r="B5583" s="239"/>
      <c r="C5583" s="213"/>
      <c r="E5583" s="213"/>
      <c r="F5583" s="213"/>
      <c r="G5583" s="213"/>
      <c r="H5583" s="213"/>
      <c r="I5583" s="213"/>
      <c r="J5583" s="213"/>
    </row>
    <row r="5584" spans="2:10">
      <c r="B5584" s="239"/>
      <c r="C5584" s="213"/>
      <c r="E5584" s="213"/>
      <c r="F5584" s="213"/>
      <c r="G5584" s="213"/>
      <c r="H5584" s="213"/>
      <c r="I5584" s="213"/>
      <c r="J5584" s="213"/>
    </row>
    <row r="5585" spans="2:10">
      <c r="B5585" s="239"/>
      <c r="C5585" s="213"/>
      <c r="E5585" s="213"/>
      <c r="F5585" s="213"/>
      <c r="G5585" s="213"/>
      <c r="H5585" s="213"/>
      <c r="I5585" s="213"/>
      <c r="J5585" s="213"/>
    </row>
    <row r="5586" spans="2:10">
      <c r="B5586" s="239"/>
      <c r="C5586" s="213"/>
      <c r="E5586" s="213"/>
      <c r="F5586" s="213"/>
      <c r="G5586" s="213"/>
      <c r="H5586" s="213"/>
      <c r="I5586" s="213"/>
      <c r="J5586" s="213"/>
    </row>
    <row r="5587" spans="2:10">
      <c r="B5587" s="239"/>
      <c r="C5587" s="213"/>
      <c r="E5587" s="213"/>
      <c r="F5587" s="213"/>
      <c r="G5587" s="213"/>
      <c r="H5587" s="213"/>
      <c r="I5587" s="213"/>
      <c r="J5587" s="213"/>
    </row>
    <row r="5588" spans="2:10">
      <c r="B5588" s="239"/>
      <c r="C5588" s="213"/>
      <c r="E5588" s="213"/>
      <c r="F5588" s="213"/>
      <c r="G5588" s="213"/>
      <c r="H5588" s="213"/>
      <c r="I5588" s="213"/>
      <c r="J5588" s="213"/>
    </row>
    <row r="5589" spans="2:10">
      <c r="B5589" s="239"/>
      <c r="C5589" s="213"/>
      <c r="E5589" s="213"/>
      <c r="F5589" s="213"/>
      <c r="G5589" s="213"/>
      <c r="H5589" s="213"/>
      <c r="I5589" s="213"/>
      <c r="J5589" s="213"/>
    </row>
    <row r="5590" spans="2:10">
      <c r="B5590" s="239"/>
      <c r="C5590" s="213"/>
      <c r="E5590" s="213"/>
      <c r="F5590" s="213"/>
      <c r="G5590" s="213"/>
      <c r="H5590" s="213"/>
      <c r="I5590" s="213"/>
      <c r="J5590" s="213"/>
    </row>
    <row r="5591" spans="2:10">
      <c r="B5591" s="239"/>
      <c r="C5591" s="213"/>
      <c r="E5591" s="213"/>
      <c r="F5591" s="213"/>
      <c r="G5591" s="213"/>
      <c r="H5591" s="213"/>
      <c r="I5591" s="213"/>
      <c r="J5591" s="213"/>
    </row>
    <row r="5592" spans="2:10">
      <c r="B5592" s="239"/>
      <c r="C5592" s="213"/>
      <c r="E5592" s="213"/>
      <c r="F5592" s="213"/>
      <c r="G5592" s="213"/>
      <c r="H5592" s="213"/>
      <c r="I5592" s="213"/>
      <c r="J5592" s="213"/>
    </row>
    <row r="5593" spans="2:10">
      <c r="B5593" s="239"/>
      <c r="C5593" s="213"/>
      <c r="E5593" s="213"/>
      <c r="F5593" s="213"/>
      <c r="G5593" s="213"/>
      <c r="H5593" s="213"/>
      <c r="I5593" s="213"/>
      <c r="J5593" s="213"/>
    </row>
    <row r="5594" spans="2:10">
      <c r="B5594" s="239"/>
      <c r="C5594" s="213"/>
      <c r="E5594" s="213"/>
      <c r="F5594" s="213"/>
      <c r="G5594" s="213"/>
      <c r="H5594" s="213"/>
      <c r="I5594" s="213"/>
      <c r="J5594" s="213"/>
    </row>
    <row r="5595" spans="2:10">
      <c r="B5595" s="239"/>
      <c r="C5595" s="213"/>
      <c r="E5595" s="213"/>
      <c r="F5595" s="213"/>
      <c r="G5595" s="213"/>
      <c r="H5595" s="213"/>
      <c r="I5595" s="213"/>
      <c r="J5595" s="213"/>
    </row>
    <row r="5596" spans="2:10">
      <c r="B5596" s="239"/>
      <c r="C5596" s="213"/>
      <c r="E5596" s="213"/>
      <c r="F5596" s="213"/>
      <c r="G5596" s="213"/>
      <c r="H5596" s="213"/>
      <c r="I5596" s="213"/>
      <c r="J5596" s="213"/>
    </row>
    <row r="5597" spans="2:10">
      <c r="B5597" s="239"/>
      <c r="C5597" s="213"/>
      <c r="E5597" s="213"/>
      <c r="F5597" s="213"/>
      <c r="G5597" s="213"/>
      <c r="H5597" s="213"/>
      <c r="I5597" s="213"/>
      <c r="J5597" s="213"/>
    </row>
    <row r="5598" spans="2:10">
      <c r="B5598" s="239"/>
      <c r="C5598" s="213"/>
      <c r="E5598" s="213"/>
      <c r="F5598" s="213"/>
      <c r="G5598" s="213"/>
      <c r="H5598" s="213"/>
      <c r="I5598" s="213"/>
      <c r="J5598" s="213"/>
    </row>
    <row r="5599" spans="2:10">
      <c r="B5599" s="239"/>
      <c r="C5599" s="213"/>
      <c r="E5599" s="213"/>
      <c r="F5599" s="213"/>
      <c r="G5599" s="213"/>
      <c r="H5599" s="213"/>
      <c r="I5599" s="213"/>
      <c r="J5599" s="213"/>
    </row>
    <row r="5600" spans="2:10">
      <c r="B5600" s="239"/>
      <c r="C5600" s="213"/>
      <c r="E5600" s="213"/>
      <c r="F5600" s="213"/>
      <c r="G5600" s="213"/>
      <c r="H5600" s="213"/>
      <c r="I5600" s="213"/>
      <c r="J5600" s="213"/>
    </row>
    <row r="5601" spans="2:10">
      <c r="B5601" s="239"/>
      <c r="C5601" s="213"/>
      <c r="E5601" s="213"/>
      <c r="F5601" s="213"/>
      <c r="G5601" s="213"/>
      <c r="H5601" s="213"/>
      <c r="I5601" s="213"/>
      <c r="J5601" s="213"/>
    </row>
    <row r="5602" spans="2:10">
      <c r="B5602" s="239"/>
      <c r="C5602" s="213"/>
      <c r="E5602" s="213"/>
      <c r="F5602" s="213"/>
      <c r="G5602" s="213"/>
      <c r="H5602" s="213"/>
      <c r="I5602" s="213"/>
      <c r="J5602" s="213"/>
    </row>
    <row r="5603" spans="2:10">
      <c r="B5603" s="239"/>
      <c r="C5603" s="213"/>
      <c r="E5603" s="213"/>
      <c r="F5603" s="213"/>
      <c r="G5603" s="213"/>
      <c r="H5603" s="213"/>
      <c r="I5603" s="213"/>
      <c r="J5603" s="213"/>
    </row>
    <row r="5604" spans="2:10">
      <c r="B5604" s="239"/>
      <c r="C5604" s="213"/>
      <c r="E5604" s="213"/>
      <c r="F5604" s="213"/>
      <c r="G5604" s="213"/>
      <c r="H5604" s="213"/>
      <c r="I5604" s="213"/>
      <c r="J5604" s="213"/>
    </row>
    <row r="5605" spans="2:10">
      <c r="B5605" s="239"/>
      <c r="C5605" s="213"/>
      <c r="E5605" s="213"/>
      <c r="F5605" s="213"/>
      <c r="G5605" s="213"/>
      <c r="H5605" s="213"/>
      <c r="I5605" s="213"/>
      <c r="J5605" s="213"/>
    </row>
    <row r="5606" spans="2:10">
      <c r="B5606" s="239"/>
      <c r="C5606" s="213"/>
      <c r="E5606" s="213"/>
      <c r="F5606" s="213"/>
      <c r="G5606" s="213"/>
      <c r="H5606" s="213"/>
      <c r="I5606" s="213"/>
      <c r="J5606" s="213"/>
    </row>
    <row r="5607" spans="2:10">
      <c r="B5607" s="239"/>
      <c r="C5607" s="213"/>
      <c r="E5607" s="213"/>
      <c r="F5607" s="213"/>
      <c r="G5607" s="213"/>
      <c r="H5607" s="213"/>
      <c r="I5607" s="213"/>
      <c r="J5607" s="213"/>
    </row>
    <row r="5608" spans="2:10">
      <c r="B5608" s="239"/>
      <c r="C5608" s="213"/>
      <c r="E5608" s="213"/>
      <c r="F5608" s="213"/>
      <c r="G5608" s="213"/>
      <c r="H5608" s="213"/>
      <c r="I5608" s="213"/>
      <c r="J5608" s="213"/>
    </row>
    <row r="5609" spans="2:10">
      <c r="B5609" s="239"/>
      <c r="C5609" s="213"/>
      <c r="E5609" s="213"/>
      <c r="F5609" s="213"/>
      <c r="G5609" s="213"/>
      <c r="H5609" s="213"/>
      <c r="I5609" s="213"/>
      <c r="J5609" s="213"/>
    </row>
    <row r="5610" spans="2:10">
      <c r="B5610" s="239"/>
      <c r="C5610" s="213"/>
      <c r="E5610" s="213"/>
      <c r="F5610" s="213"/>
      <c r="G5610" s="213"/>
      <c r="H5610" s="213"/>
      <c r="I5610" s="213"/>
      <c r="J5610" s="213"/>
    </row>
    <row r="5611" spans="2:10">
      <c r="B5611" s="239"/>
      <c r="C5611" s="213"/>
      <c r="E5611" s="213"/>
      <c r="F5611" s="213"/>
      <c r="G5611" s="213"/>
      <c r="H5611" s="213"/>
      <c r="I5611" s="213"/>
      <c r="J5611" s="213"/>
    </row>
    <row r="5612" spans="2:10">
      <c r="B5612" s="239"/>
      <c r="C5612" s="213"/>
      <c r="E5612" s="213"/>
      <c r="F5612" s="213"/>
      <c r="G5612" s="213"/>
      <c r="H5612" s="213"/>
      <c r="I5612" s="213"/>
      <c r="J5612" s="213"/>
    </row>
    <row r="5613" spans="2:10">
      <c r="B5613" s="239"/>
      <c r="C5613" s="213"/>
      <c r="E5613" s="213"/>
      <c r="F5613" s="213"/>
      <c r="G5613" s="213"/>
      <c r="H5613" s="213"/>
      <c r="I5613" s="213"/>
      <c r="J5613" s="213"/>
    </row>
    <row r="5614" spans="2:10">
      <c r="B5614" s="239"/>
      <c r="C5614" s="213"/>
      <c r="E5614" s="213"/>
      <c r="F5614" s="213"/>
      <c r="G5614" s="213"/>
      <c r="H5614" s="213"/>
      <c r="I5614" s="213"/>
      <c r="J5614" s="213"/>
    </row>
    <row r="5615" spans="2:10">
      <c r="B5615" s="239"/>
      <c r="C5615" s="213"/>
      <c r="E5615" s="213"/>
      <c r="F5615" s="213"/>
      <c r="G5615" s="213"/>
      <c r="H5615" s="213"/>
      <c r="I5615" s="213"/>
      <c r="J5615" s="213"/>
    </row>
    <row r="5616" spans="2:10">
      <c r="B5616" s="239"/>
      <c r="C5616" s="213"/>
      <c r="E5616" s="213"/>
      <c r="F5616" s="213"/>
      <c r="G5616" s="213"/>
      <c r="H5616" s="213"/>
      <c r="I5616" s="213"/>
      <c r="J5616" s="213"/>
    </row>
    <row r="5617" spans="2:10">
      <c r="B5617" s="239"/>
      <c r="C5617" s="213"/>
      <c r="E5617" s="213"/>
      <c r="F5617" s="213"/>
      <c r="G5617" s="213"/>
      <c r="H5617" s="213"/>
      <c r="I5617" s="213"/>
      <c r="J5617" s="213"/>
    </row>
    <row r="5618" spans="2:10">
      <c r="B5618" s="239"/>
      <c r="C5618" s="213"/>
      <c r="E5618" s="213"/>
      <c r="F5618" s="213"/>
      <c r="G5618" s="213"/>
      <c r="H5618" s="213"/>
      <c r="I5618" s="213"/>
      <c r="J5618" s="213"/>
    </row>
    <row r="5619" spans="2:10">
      <c r="B5619" s="239"/>
      <c r="C5619" s="213"/>
      <c r="E5619" s="213"/>
      <c r="F5619" s="213"/>
      <c r="G5619" s="213"/>
      <c r="H5619" s="213"/>
      <c r="I5619" s="213"/>
      <c r="J5619" s="213"/>
    </row>
    <row r="5620" spans="2:10">
      <c r="B5620" s="239"/>
      <c r="C5620" s="213"/>
      <c r="E5620" s="213"/>
      <c r="F5620" s="213"/>
      <c r="G5620" s="213"/>
      <c r="H5620" s="213"/>
      <c r="I5620" s="213"/>
      <c r="J5620" s="213"/>
    </row>
    <row r="5621" spans="2:10">
      <c r="B5621" s="239"/>
      <c r="C5621" s="213"/>
      <c r="E5621" s="213"/>
      <c r="F5621" s="213"/>
      <c r="G5621" s="213"/>
      <c r="H5621" s="213"/>
      <c r="I5621" s="213"/>
      <c r="J5621" s="213"/>
    </row>
    <row r="5622" spans="2:10">
      <c r="B5622" s="239"/>
      <c r="C5622" s="213"/>
      <c r="E5622" s="213"/>
      <c r="F5622" s="213"/>
      <c r="G5622" s="213"/>
      <c r="H5622" s="213"/>
      <c r="I5622" s="213"/>
      <c r="J5622" s="213"/>
    </row>
    <row r="5623" spans="2:10">
      <c r="B5623" s="239"/>
      <c r="C5623" s="213"/>
      <c r="E5623" s="213"/>
      <c r="F5623" s="213"/>
      <c r="G5623" s="213"/>
      <c r="H5623" s="213"/>
      <c r="I5623" s="213"/>
      <c r="J5623" s="213"/>
    </row>
    <row r="5624" spans="2:10">
      <c r="B5624" s="239"/>
      <c r="C5624" s="213"/>
      <c r="E5624" s="213"/>
      <c r="F5624" s="213"/>
      <c r="G5624" s="213"/>
      <c r="H5624" s="213"/>
      <c r="I5624" s="213"/>
      <c r="J5624" s="213"/>
    </row>
    <row r="5625" spans="2:10">
      <c r="B5625" s="239"/>
      <c r="C5625" s="213"/>
      <c r="E5625" s="213"/>
      <c r="F5625" s="213"/>
      <c r="G5625" s="213"/>
      <c r="H5625" s="213"/>
      <c r="I5625" s="213"/>
      <c r="J5625" s="213"/>
    </row>
    <row r="5626" spans="2:10">
      <c r="B5626" s="239"/>
      <c r="C5626" s="213"/>
      <c r="E5626" s="213"/>
      <c r="F5626" s="213"/>
      <c r="G5626" s="213"/>
      <c r="H5626" s="213"/>
      <c r="I5626" s="213"/>
      <c r="J5626" s="213"/>
    </row>
    <row r="5627" spans="2:10">
      <c r="B5627" s="239"/>
      <c r="C5627" s="213"/>
      <c r="E5627" s="213"/>
      <c r="F5627" s="213"/>
      <c r="G5627" s="213"/>
      <c r="H5627" s="213"/>
      <c r="I5627" s="213"/>
      <c r="J5627" s="213"/>
    </row>
    <row r="5628" spans="2:10">
      <c r="B5628" s="239"/>
      <c r="C5628" s="213"/>
      <c r="E5628" s="213"/>
      <c r="F5628" s="213"/>
      <c r="G5628" s="213"/>
      <c r="H5628" s="213"/>
      <c r="I5628" s="213"/>
      <c r="J5628" s="213"/>
    </row>
    <row r="5629" spans="2:10">
      <c r="B5629" s="239"/>
      <c r="C5629" s="213"/>
      <c r="E5629" s="213"/>
      <c r="F5629" s="213"/>
      <c r="G5629" s="213"/>
      <c r="H5629" s="213"/>
      <c r="I5629" s="213"/>
      <c r="J5629" s="213"/>
    </row>
    <row r="5630" spans="2:10">
      <c r="B5630" s="239"/>
      <c r="C5630" s="213"/>
      <c r="E5630" s="213"/>
      <c r="F5630" s="213"/>
      <c r="G5630" s="213"/>
      <c r="H5630" s="213"/>
      <c r="I5630" s="213"/>
      <c r="J5630" s="213"/>
    </row>
    <row r="5631" spans="2:10">
      <c r="B5631" s="239"/>
      <c r="C5631" s="213"/>
      <c r="E5631" s="213"/>
      <c r="F5631" s="213"/>
      <c r="G5631" s="213"/>
      <c r="H5631" s="213"/>
      <c r="I5631" s="213"/>
      <c r="J5631" s="213"/>
    </row>
    <row r="5632" spans="2:10">
      <c r="B5632" s="239"/>
      <c r="C5632" s="213"/>
      <c r="E5632" s="213"/>
      <c r="F5632" s="213"/>
      <c r="G5632" s="213"/>
      <c r="H5632" s="213"/>
      <c r="I5632" s="213"/>
      <c r="J5632" s="213"/>
    </row>
    <row r="5633" spans="2:10">
      <c r="B5633" s="239"/>
      <c r="C5633" s="213"/>
      <c r="E5633" s="213"/>
      <c r="F5633" s="213"/>
      <c r="G5633" s="213"/>
      <c r="H5633" s="213"/>
      <c r="I5633" s="213"/>
      <c r="J5633" s="213"/>
    </row>
    <row r="5634" spans="2:10">
      <c r="B5634" s="239"/>
      <c r="C5634" s="213"/>
      <c r="E5634" s="213"/>
      <c r="F5634" s="213"/>
      <c r="G5634" s="213"/>
      <c r="H5634" s="213"/>
      <c r="I5634" s="213"/>
      <c r="J5634" s="213"/>
    </row>
    <row r="5635" spans="2:10">
      <c r="B5635" s="239"/>
      <c r="C5635" s="213"/>
      <c r="E5635" s="213"/>
      <c r="F5635" s="213"/>
      <c r="G5635" s="213"/>
      <c r="H5635" s="213"/>
      <c r="I5635" s="213"/>
      <c r="J5635" s="213"/>
    </row>
    <row r="5636" spans="2:10">
      <c r="B5636" s="239"/>
      <c r="C5636" s="213"/>
      <c r="E5636" s="213"/>
      <c r="F5636" s="213"/>
      <c r="G5636" s="213"/>
      <c r="H5636" s="213"/>
      <c r="I5636" s="213"/>
      <c r="J5636" s="213"/>
    </row>
    <row r="5637" spans="2:10">
      <c r="B5637" s="239"/>
      <c r="C5637" s="213"/>
      <c r="E5637" s="213"/>
      <c r="F5637" s="213"/>
      <c r="G5637" s="213"/>
      <c r="H5637" s="213"/>
      <c r="I5637" s="213"/>
      <c r="J5637" s="213"/>
    </row>
    <row r="5638" spans="2:10">
      <c r="B5638" s="239"/>
      <c r="C5638" s="213"/>
      <c r="E5638" s="213"/>
      <c r="F5638" s="213"/>
      <c r="G5638" s="213"/>
      <c r="H5638" s="213"/>
      <c r="I5638" s="213"/>
      <c r="J5638" s="213"/>
    </row>
    <row r="5639" spans="2:10">
      <c r="B5639" s="239"/>
      <c r="C5639" s="213"/>
      <c r="E5639" s="213"/>
      <c r="F5639" s="213"/>
      <c r="G5639" s="213"/>
      <c r="H5639" s="213"/>
      <c r="I5639" s="213"/>
      <c r="J5639" s="213"/>
    </row>
    <row r="5640" spans="2:10">
      <c r="B5640" s="239"/>
      <c r="C5640" s="213"/>
      <c r="E5640" s="213"/>
      <c r="F5640" s="213"/>
      <c r="G5640" s="213"/>
      <c r="H5640" s="213"/>
      <c r="I5640" s="213"/>
      <c r="J5640" s="213"/>
    </row>
    <row r="5641" spans="2:10">
      <c r="B5641" s="239"/>
      <c r="C5641" s="213"/>
      <c r="E5641" s="213"/>
      <c r="F5641" s="213"/>
      <c r="G5641" s="213"/>
      <c r="H5641" s="213"/>
      <c r="I5641" s="213"/>
      <c r="J5641" s="213"/>
    </row>
    <row r="5642" spans="2:10">
      <c r="B5642" s="239"/>
      <c r="C5642" s="213"/>
      <c r="E5642" s="213"/>
      <c r="F5642" s="213"/>
      <c r="G5642" s="213"/>
      <c r="H5642" s="213"/>
      <c r="I5642" s="213"/>
      <c r="J5642" s="213"/>
    </row>
    <row r="5643" spans="2:10">
      <c r="B5643" s="239"/>
      <c r="C5643" s="213"/>
      <c r="E5643" s="213"/>
      <c r="F5643" s="213"/>
      <c r="G5643" s="213"/>
      <c r="H5643" s="213"/>
      <c r="I5643" s="213"/>
      <c r="J5643" s="213"/>
    </row>
    <row r="5644" spans="2:10">
      <c r="B5644" s="239"/>
      <c r="C5644" s="213"/>
      <c r="E5644" s="213"/>
      <c r="F5644" s="213"/>
      <c r="G5644" s="213"/>
      <c r="H5644" s="213"/>
      <c r="I5644" s="213"/>
      <c r="J5644" s="213"/>
    </row>
    <row r="5645" spans="2:10">
      <c r="B5645" s="239"/>
      <c r="C5645" s="213"/>
      <c r="E5645" s="213"/>
      <c r="F5645" s="213"/>
      <c r="G5645" s="213"/>
      <c r="H5645" s="213"/>
      <c r="I5645" s="213"/>
      <c r="J5645" s="213"/>
    </row>
    <row r="5646" spans="2:10">
      <c r="B5646" s="239"/>
      <c r="C5646" s="213"/>
      <c r="E5646" s="213"/>
      <c r="F5646" s="213"/>
      <c r="G5646" s="213"/>
      <c r="H5646" s="213"/>
      <c r="I5646" s="213"/>
      <c r="J5646" s="213"/>
    </row>
    <row r="5647" spans="2:10">
      <c r="B5647" s="239"/>
      <c r="C5647" s="213"/>
      <c r="E5647" s="213"/>
      <c r="F5647" s="213"/>
      <c r="G5647" s="213"/>
      <c r="H5647" s="213"/>
      <c r="I5647" s="213"/>
      <c r="J5647" s="213"/>
    </row>
    <row r="5648" spans="2:10">
      <c r="B5648" s="239"/>
      <c r="C5648" s="213"/>
      <c r="E5648" s="213"/>
      <c r="F5648" s="213"/>
      <c r="G5648" s="213"/>
      <c r="H5648" s="213"/>
      <c r="I5648" s="213"/>
      <c r="J5648" s="213"/>
    </row>
    <row r="5649" spans="2:10">
      <c r="B5649" s="239"/>
      <c r="C5649" s="213"/>
      <c r="E5649" s="213"/>
      <c r="F5649" s="213"/>
      <c r="G5649" s="213"/>
      <c r="H5649" s="213"/>
      <c r="I5649" s="213"/>
      <c r="J5649" s="213"/>
    </row>
    <row r="5650" spans="2:10">
      <c r="B5650" s="239"/>
      <c r="C5650" s="213"/>
      <c r="E5650" s="213"/>
      <c r="F5650" s="213"/>
      <c r="G5650" s="213"/>
      <c r="H5650" s="213"/>
      <c r="I5650" s="213"/>
      <c r="J5650" s="213"/>
    </row>
    <row r="5651" spans="2:10">
      <c r="B5651" s="239"/>
      <c r="C5651" s="213"/>
      <c r="E5651" s="213"/>
      <c r="F5651" s="213"/>
      <c r="G5651" s="213"/>
      <c r="H5651" s="213"/>
      <c r="I5651" s="213"/>
      <c r="J5651" s="213"/>
    </row>
    <row r="5652" spans="2:10">
      <c r="B5652" s="239"/>
      <c r="C5652" s="213"/>
      <c r="E5652" s="213"/>
      <c r="F5652" s="213"/>
      <c r="G5652" s="213"/>
      <c r="H5652" s="213"/>
      <c r="I5652" s="213"/>
      <c r="J5652" s="213"/>
    </row>
    <row r="5653" spans="2:10">
      <c r="B5653" s="239"/>
      <c r="C5653" s="213"/>
      <c r="E5653" s="213"/>
      <c r="F5653" s="213"/>
      <c r="G5653" s="213"/>
      <c r="H5653" s="213"/>
      <c r="I5653" s="213"/>
      <c r="J5653" s="213"/>
    </row>
    <row r="5654" spans="2:10">
      <c r="B5654" s="239"/>
      <c r="C5654" s="213"/>
      <c r="E5654" s="213"/>
      <c r="F5654" s="213"/>
      <c r="G5654" s="213"/>
      <c r="H5654" s="213"/>
      <c r="I5654" s="213"/>
      <c r="J5654" s="213"/>
    </row>
    <row r="5655" spans="2:10">
      <c r="B5655" s="239"/>
      <c r="C5655" s="213"/>
      <c r="E5655" s="213"/>
      <c r="F5655" s="213"/>
      <c r="G5655" s="213"/>
      <c r="H5655" s="213"/>
      <c r="I5655" s="213"/>
      <c r="J5655" s="213"/>
    </row>
    <row r="5656" spans="2:10">
      <c r="B5656" s="239"/>
      <c r="C5656" s="213"/>
      <c r="E5656" s="213"/>
      <c r="F5656" s="213"/>
      <c r="G5656" s="213"/>
      <c r="H5656" s="213"/>
      <c r="I5656" s="213"/>
      <c r="J5656" s="213"/>
    </row>
    <row r="5657" spans="2:10">
      <c r="B5657" s="239"/>
      <c r="C5657" s="213"/>
      <c r="E5657" s="213"/>
      <c r="F5657" s="213"/>
      <c r="G5657" s="213"/>
      <c r="H5657" s="213"/>
      <c r="I5657" s="213"/>
      <c r="J5657" s="213"/>
    </row>
    <row r="5658" spans="2:10">
      <c r="B5658" s="239"/>
      <c r="C5658" s="213"/>
      <c r="E5658" s="213"/>
      <c r="F5658" s="213"/>
      <c r="G5658" s="213"/>
      <c r="H5658" s="213"/>
      <c r="I5658" s="213"/>
      <c r="J5658" s="213"/>
    </row>
    <row r="5659" spans="2:10">
      <c r="B5659" s="239"/>
      <c r="C5659" s="213"/>
      <c r="E5659" s="213"/>
      <c r="F5659" s="213"/>
      <c r="G5659" s="213"/>
      <c r="H5659" s="213"/>
      <c r="I5659" s="213"/>
      <c r="J5659" s="213"/>
    </row>
    <row r="5660" spans="2:10">
      <c r="B5660" s="239"/>
      <c r="C5660" s="213"/>
      <c r="E5660" s="213"/>
      <c r="F5660" s="213"/>
      <c r="G5660" s="213"/>
      <c r="H5660" s="213"/>
      <c r="I5660" s="213"/>
      <c r="J5660" s="213"/>
    </row>
    <row r="5661" spans="2:10">
      <c r="B5661" s="239"/>
      <c r="C5661" s="213"/>
      <c r="E5661" s="213"/>
      <c r="F5661" s="213"/>
      <c r="G5661" s="213"/>
      <c r="H5661" s="213"/>
      <c r="I5661" s="213"/>
      <c r="J5661" s="213"/>
    </row>
    <row r="5662" spans="2:10">
      <c r="B5662" s="239"/>
      <c r="C5662" s="213"/>
      <c r="E5662" s="213"/>
      <c r="F5662" s="213"/>
      <c r="G5662" s="213"/>
      <c r="H5662" s="213"/>
      <c r="I5662" s="213"/>
      <c r="J5662" s="213"/>
    </row>
    <row r="5663" spans="2:10">
      <c r="B5663" s="239"/>
      <c r="C5663" s="213"/>
      <c r="E5663" s="213"/>
      <c r="F5663" s="213"/>
      <c r="G5663" s="213"/>
      <c r="H5663" s="213"/>
      <c r="I5663" s="213"/>
      <c r="J5663" s="213"/>
    </row>
    <row r="5664" spans="2:10">
      <c r="B5664" s="239"/>
      <c r="C5664" s="213"/>
      <c r="E5664" s="213"/>
      <c r="F5664" s="213"/>
      <c r="G5664" s="213"/>
      <c r="H5664" s="213"/>
      <c r="I5664" s="213"/>
      <c r="J5664" s="213"/>
    </row>
    <row r="5665" spans="2:10">
      <c r="B5665" s="239"/>
      <c r="C5665" s="213"/>
      <c r="E5665" s="213"/>
      <c r="F5665" s="213"/>
      <c r="G5665" s="213"/>
      <c r="H5665" s="213"/>
      <c r="I5665" s="213"/>
      <c r="J5665" s="213"/>
    </row>
    <row r="5666" spans="2:10">
      <c r="B5666" s="239"/>
      <c r="C5666" s="213"/>
      <c r="E5666" s="213"/>
      <c r="F5666" s="213"/>
      <c r="G5666" s="213"/>
      <c r="H5666" s="213"/>
      <c r="I5666" s="213"/>
      <c r="J5666" s="213"/>
    </row>
    <row r="5667" spans="2:10">
      <c r="B5667" s="239"/>
      <c r="C5667" s="213"/>
      <c r="E5667" s="213"/>
      <c r="F5667" s="213"/>
      <c r="G5667" s="213"/>
      <c r="H5667" s="213"/>
      <c r="I5667" s="213"/>
      <c r="J5667" s="213"/>
    </row>
    <row r="5668" spans="2:10">
      <c r="B5668" s="239"/>
      <c r="C5668" s="213"/>
      <c r="E5668" s="213"/>
      <c r="F5668" s="213"/>
      <c r="G5668" s="213"/>
      <c r="H5668" s="213"/>
      <c r="I5668" s="213"/>
      <c r="J5668" s="213"/>
    </row>
    <row r="5669" spans="2:10">
      <c r="B5669" s="239"/>
      <c r="C5669" s="213"/>
      <c r="E5669" s="213"/>
      <c r="F5669" s="213"/>
      <c r="G5669" s="213"/>
      <c r="H5669" s="213"/>
      <c r="I5669" s="213"/>
      <c r="J5669" s="213"/>
    </row>
    <row r="5670" spans="2:10">
      <c r="B5670" s="239"/>
      <c r="C5670" s="213"/>
      <c r="E5670" s="213"/>
      <c r="F5670" s="213"/>
      <c r="G5670" s="213"/>
      <c r="H5670" s="213"/>
      <c r="I5670" s="213"/>
      <c r="J5670" s="213"/>
    </row>
    <row r="5671" spans="2:10">
      <c r="B5671" s="239"/>
      <c r="C5671" s="213"/>
      <c r="E5671" s="213"/>
      <c r="F5671" s="213"/>
      <c r="G5671" s="213"/>
      <c r="H5671" s="213"/>
      <c r="I5671" s="213"/>
      <c r="J5671" s="213"/>
    </row>
    <row r="5672" spans="2:10">
      <c r="B5672" s="239"/>
      <c r="C5672" s="213"/>
      <c r="E5672" s="213"/>
      <c r="F5672" s="213"/>
      <c r="G5672" s="213"/>
      <c r="H5672" s="213"/>
      <c r="I5672" s="213"/>
      <c r="J5672" s="213"/>
    </row>
    <row r="5673" spans="2:10">
      <c r="B5673" s="239"/>
      <c r="C5673" s="213"/>
      <c r="E5673" s="213"/>
      <c r="F5673" s="213"/>
      <c r="G5673" s="213"/>
      <c r="H5673" s="213"/>
      <c r="I5673" s="213"/>
      <c r="J5673" s="213"/>
    </row>
    <row r="5674" spans="2:10">
      <c r="B5674" s="239"/>
      <c r="C5674" s="213"/>
      <c r="E5674" s="213"/>
      <c r="F5674" s="213"/>
      <c r="G5674" s="213"/>
      <c r="H5674" s="213"/>
      <c r="I5674" s="213"/>
      <c r="J5674" s="213"/>
    </row>
    <row r="5675" spans="2:10">
      <c r="B5675" s="239"/>
      <c r="C5675" s="213"/>
      <c r="E5675" s="213"/>
      <c r="F5675" s="213"/>
      <c r="G5675" s="213"/>
      <c r="H5675" s="213"/>
      <c r="I5675" s="213"/>
      <c r="J5675" s="213"/>
    </row>
    <row r="5676" spans="2:10">
      <c r="B5676" s="239"/>
      <c r="C5676" s="213"/>
      <c r="E5676" s="213"/>
      <c r="F5676" s="213"/>
      <c r="G5676" s="213"/>
      <c r="H5676" s="213"/>
      <c r="I5676" s="213"/>
      <c r="J5676" s="213"/>
    </row>
    <row r="5677" spans="2:10">
      <c r="B5677" s="239"/>
      <c r="C5677" s="213"/>
      <c r="E5677" s="213"/>
      <c r="F5677" s="213"/>
      <c r="G5677" s="213"/>
      <c r="H5677" s="213"/>
      <c r="I5677" s="213"/>
      <c r="J5677" s="213"/>
    </row>
    <row r="5678" spans="2:10">
      <c r="B5678" s="239"/>
      <c r="C5678" s="213"/>
      <c r="E5678" s="213"/>
      <c r="F5678" s="213"/>
      <c r="G5678" s="213"/>
      <c r="H5678" s="213"/>
      <c r="I5678" s="213"/>
      <c r="J5678" s="213"/>
    </row>
    <row r="5679" spans="2:10">
      <c r="B5679" s="239"/>
      <c r="C5679" s="213"/>
      <c r="E5679" s="213"/>
      <c r="F5679" s="213"/>
      <c r="G5679" s="213"/>
      <c r="H5679" s="213"/>
      <c r="I5679" s="213"/>
      <c r="J5679" s="213"/>
    </row>
    <row r="5680" spans="2:10">
      <c r="B5680" s="239"/>
      <c r="C5680" s="213"/>
      <c r="E5680" s="213"/>
      <c r="F5680" s="213"/>
      <c r="G5680" s="213"/>
      <c r="H5680" s="213"/>
      <c r="I5680" s="213"/>
      <c r="J5680" s="213"/>
    </row>
    <row r="5681" spans="2:10">
      <c r="B5681" s="239"/>
      <c r="C5681" s="213"/>
      <c r="E5681" s="213"/>
      <c r="F5681" s="213"/>
      <c r="G5681" s="213"/>
      <c r="H5681" s="213"/>
      <c r="I5681" s="213"/>
      <c r="J5681" s="213"/>
    </row>
    <row r="5682" spans="2:10">
      <c r="B5682" s="239"/>
      <c r="C5682" s="213"/>
      <c r="E5682" s="213"/>
      <c r="F5682" s="213"/>
      <c r="G5682" s="213"/>
      <c r="H5682" s="213"/>
      <c r="I5682" s="213"/>
      <c r="J5682" s="213"/>
    </row>
    <row r="5683" spans="2:10">
      <c r="B5683" s="239"/>
      <c r="C5683" s="213"/>
      <c r="E5683" s="213"/>
      <c r="F5683" s="213"/>
      <c r="G5683" s="213"/>
      <c r="H5683" s="213"/>
      <c r="I5683" s="213"/>
      <c r="J5683" s="213"/>
    </row>
    <row r="5684" spans="2:10">
      <c r="B5684" s="239"/>
      <c r="C5684" s="213"/>
      <c r="E5684" s="213"/>
      <c r="F5684" s="213"/>
      <c r="G5684" s="213"/>
      <c r="H5684" s="213"/>
      <c r="I5684" s="213"/>
      <c r="J5684" s="213"/>
    </row>
    <row r="5685" spans="2:10">
      <c r="B5685" s="239"/>
      <c r="C5685" s="213"/>
      <c r="E5685" s="213"/>
      <c r="F5685" s="213"/>
      <c r="G5685" s="213"/>
      <c r="H5685" s="213"/>
      <c r="I5685" s="213"/>
      <c r="J5685" s="213"/>
    </row>
    <row r="5686" spans="2:10">
      <c r="B5686" s="239"/>
      <c r="C5686" s="213"/>
      <c r="E5686" s="213"/>
      <c r="F5686" s="213"/>
      <c r="G5686" s="213"/>
      <c r="H5686" s="213"/>
      <c r="I5686" s="213"/>
      <c r="J5686" s="213"/>
    </row>
    <row r="5687" spans="2:10">
      <c r="B5687" s="239"/>
      <c r="C5687" s="213"/>
      <c r="E5687" s="213"/>
      <c r="F5687" s="213"/>
      <c r="G5687" s="213"/>
      <c r="H5687" s="213"/>
      <c r="I5687" s="213"/>
      <c r="J5687" s="213"/>
    </row>
    <row r="5688" spans="2:10">
      <c r="B5688" s="239"/>
      <c r="C5688" s="213"/>
      <c r="E5688" s="213"/>
      <c r="F5688" s="213"/>
      <c r="G5688" s="213"/>
      <c r="H5688" s="213"/>
      <c r="I5688" s="213"/>
      <c r="J5688" s="213"/>
    </row>
    <row r="5689" spans="2:10">
      <c r="B5689" s="239"/>
      <c r="C5689" s="213"/>
      <c r="E5689" s="213"/>
      <c r="F5689" s="213"/>
      <c r="G5689" s="213"/>
      <c r="H5689" s="213"/>
      <c r="I5689" s="213"/>
      <c r="J5689" s="213"/>
    </row>
    <row r="5690" spans="2:10">
      <c r="B5690" s="239"/>
      <c r="C5690" s="213"/>
      <c r="E5690" s="213"/>
      <c r="F5690" s="213"/>
      <c r="G5690" s="213"/>
      <c r="H5690" s="213"/>
      <c r="I5690" s="213"/>
      <c r="J5690" s="213"/>
    </row>
    <row r="5691" spans="2:10">
      <c r="B5691" s="239"/>
      <c r="C5691" s="213"/>
      <c r="E5691" s="213"/>
      <c r="F5691" s="213"/>
      <c r="G5691" s="213"/>
      <c r="H5691" s="213"/>
      <c r="I5691" s="213"/>
      <c r="J5691" s="213"/>
    </row>
    <row r="5692" spans="2:10">
      <c r="B5692" s="239"/>
      <c r="C5692" s="213"/>
      <c r="E5692" s="213"/>
      <c r="F5692" s="213"/>
      <c r="G5692" s="213"/>
      <c r="H5692" s="213"/>
      <c r="I5692" s="213"/>
      <c r="J5692" s="213"/>
    </row>
    <row r="5693" spans="2:10">
      <c r="B5693" s="239"/>
      <c r="C5693" s="213"/>
      <c r="E5693" s="213"/>
      <c r="F5693" s="213"/>
      <c r="G5693" s="213"/>
      <c r="H5693" s="213"/>
      <c r="I5693" s="213"/>
      <c r="J5693" s="213"/>
    </row>
    <row r="5694" spans="2:10">
      <c r="B5694" s="239"/>
      <c r="C5694" s="213"/>
      <c r="E5694" s="213"/>
      <c r="F5694" s="213"/>
      <c r="G5694" s="213"/>
      <c r="H5694" s="213"/>
      <c r="I5694" s="213"/>
      <c r="J5694" s="213"/>
    </row>
    <row r="5695" spans="2:10">
      <c r="B5695" s="239"/>
      <c r="C5695" s="213"/>
      <c r="E5695" s="213"/>
      <c r="F5695" s="213"/>
      <c r="G5695" s="213"/>
      <c r="H5695" s="213"/>
      <c r="I5695" s="213"/>
      <c r="J5695" s="213"/>
    </row>
    <row r="5696" spans="2:10">
      <c r="B5696" s="239"/>
      <c r="C5696" s="213"/>
      <c r="E5696" s="213"/>
      <c r="F5696" s="213"/>
      <c r="G5696" s="213"/>
      <c r="H5696" s="213"/>
      <c r="I5696" s="213"/>
      <c r="J5696" s="213"/>
    </row>
    <row r="5697" spans="2:10">
      <c r="B5697" s="239"/>
      <c r="C5697" s="213"/>
      <c r="E5697" s="213"/>
      <c r="F5697" s="213"/>
      <c r="G5697" s="213"/>
      <c r="H5697" s="213"/>
      <c r="I5697" s="213"/>
      <c r="J5697" s="213"/>
    </row>
    <row r="5698" spans="2:10">
      <c r="B5698" s="239"/>
      <c r="C5698" s="213"/>
      <c r="E5698" s="213"/>
      <c r="F5698" s="213"/>
      <c r="G5698" s="213"/>
      <c r="H5698" s="213"/>
      <c r="I5698" s="213"/>
      <c r="J5698" s="213"/>
    </row>
    <row r="5699" spans="2:10">
      <c r="B5699" s="239"/>
      <c r="C5699" s="213"/>
      <c r="E5699" s="213"/>
      <c r="F5699" s="213"/>
      <c r="G5699" s="213"/>
      <c r="H5699" s="213"/>
      <c r="I5699" s="213"/>
      <c r="J5699" s="213"/>
    </row>
    <row r="5700" spans="2:10">
      <c r="B5700" s="239"/>
      <c r="C5700" s="213"/>
      <c r="E5700" s="213"/>
      <c r="F5700" s="213"/>
      <c r="G5700" s="213"/>
      <c r="H5700" s="213"/>
      <c r="I5700" s="213"/>
      <c r="J5700" s="213"/>
    </row>
    <row r="5701" spans="2:10">
      <c r="B5701" s="239"/>
      <c r="C5701" s="213"/>
      <c r="E5701" s="213"/>
      <c r="F5701" s="213"/>
      <c r="G5701" s="213"/>
      <c r="H5701" s="213"/>
      <c r="I5701" s="213"/>
      <c r="J5701" s="213"/>
    </row>
    <row r="5702" spans="2:10">
      <c r="B5702" s="239"/>
      <c r="C5702" s="213"/>
      <c r="E5702" s="213"/>
      <c r="F5702" s="213"/>
      <c r="G5702" s="213"/>
      <c r="H5702" s="213"/>
      <c r="I5702" s="213"/>
      <c r="J5702" s="213"/>
    </row>
    <row r="5703" spans="2:10">
      <c r="B5703" s="239"/>
      <c r="C5703" s="213"/>
      <c r="E5703" s="213"/>
      <c r="F5703" s="213"/>
      <c r="G5703" s="213"/>
      <c r="H5703" s="213"/>
      <c r="I5703" s="213"/>
      <c r="J5703" s="213"/>
    </row>
    <row r="5704" spans="2:10">
      <c r="B5704" s="239"/>
      <c r="C5704" s="213"/>
      <c r="E5704" s="213"/>
      <c r="F5704" s="213"/>
      <c r="G5704" s="213"/>
      <c r="H5704" s="213"/>
      <c r="I5704" s="213"/>
      <c r="J5704" s="213"/>
    </row>
    <row r="5705" spans="2:10">
      <c r="B5705" s="239"/>
      <c r="C5705" s="213"/>
      <c r="E5705" s="213"/>
      <c r="F5705" s="213"/>
      <c r="G5705" s="213"/>
      <c r="H5705" s="213"/>
      <c r="I5705" s="213"/>
      <c r="J5705" s="213"/>
    </row>
    <row r="5706" spans="2:10">
      <c r="B5706" s="239"/>
      <c r="C5706" s="213"/>
      <c r="E5706" s="213"/>
      <c r="F5706" s="213"/>
      <c r="G5706" s="213"/>
      <c r="H5706" s="213"/>
      <c r="I5706" s="213"/>
      <c r="J5706" s="213"/>
    </row>
    <row r="5707" spans="2:10">
      <c r="B5707" s="239"/>
      <c r="C5707" s="213"/>
      <c r="E5707" s="213"/>
      <c r="F5707" s="213"/>
      <c r="G5707" s="213"/>
      <c r="H5707" s="213"/>
      <c r="I5707" s="213"/>
      <c r="J5707" s="213"/>
    </row>
    <row r="5708" spans="2:10">
      <c r="B5708" s="239"/>
      <c r="C5708" s="213"/>
      <c r="E5708" s="213"/>
      <c r="F5708" s="213"/>
      <c r="G5708" s="213"/>
      <c r="H5708" s="213"/>
      <c r="I5708" s="213"/>
      <c r="J5708" s="213"/>
    </row>
    <row r="5709" spans="2:10">
      <c r="B5709" s="239"/>
      <c r="C5709" s="213"/>
      <c r="E5709" s="213"/>
      <c r="F5709" s="213"/>
      <c r="G5709" s="213"/>
      <c r="H5709" s="213"/>
      <c r="I5709" s="213"/>
      <c r="J5709" s="213"/>
    </row>
    <row r="5710" spans="2:10">
      <c r="B5710" s="239"/>
      <c r="C5710" s="213"/>
      <c r="E5710" s="213"/>
      <c r="F5710" s="213"/>
      <c r="G5710" s="213"/>
      <c r="H5710" s="213"/>
      <c r="I5710" s="213"/>
      <c r="J5710" s="213"/>
    </row>
    <row r="5711" spans="2:10">
      <c r="B5711" s="239"/>
      <c r="C5711" s="213"/>
      <c r="E5711" s="213"/>
      <c r="F5711" s="213"/>
      <c r="G5711" s="213"/>
      <c r="H5711" s="213"/>
      <c r="I5711" s="213"/>
      <c r="J5711" s="213"/>
    </row>
    <row r="5712" spans="2:10">
      <c r="B5712" s="239"/>
      <c r="C5712" s="213"/>
      <c r="E5712" s="213"/>
      <c r="F5712" s="213"/>
      <c r="G5712" s="213"/>
      <c r="H5712" s="213"/>
      <c r="I5712" s="213"/>
      <c r="J5712" s="213"/>
    </row>
    <row r="5713" spans="2:10">
      <c r="B5713" s="239"/>
      <c r="C5713" s="213"/>
      <c r="E5713" s="213"/>
      <c r="F5713" s="213"/>
      <c r="G5713" s="213"/>
      <c r="H5713" s="213"/>
      <c r="I5713" s="213"/>
      <c r="J5713" s="213"/>
    </row>
    <row r="5714" spans="2:10">
      <c r="B5714" s="239"/>
      <c r="C5714" s="213"/>
      <c r="E5714" s="213"/>
      <c r="F5714" s="213"/>
      <c r="G5714" s="213"/>
      <c r="H5714" s="213"/>
      <c r="I5714" s="213"/>
      <c r="J5714" s="213"/>
    </row>
    <row r="5715" spans="2:10">
      <c r="B5715" s="239"/>
      <c r="C5715" s="213"/>
      <c r="E5715" s="213"/>
      <c r="F5715" s="213"/>
      <c r="G5715" s="213"/>
      <c r="H5715" s="213"/>
      <c r="I5715" s="213"/>
      <c r="J5715" s="213"/>
    </row>
    <row r="5716" spans="2:10">
      <c r="B5716" s="239"/>
      <c r="C5716" s="213"/>
      <c r="E5716" s="213"/>
      <c r="F5716" s="213"/>
      <c r="G5716" s="213"/>
      <c r="H5716" s="213"/>
      <c r="I5716" s="213"/>
      <c r="J5716" s="213"/>
    </row>
    <row r="5717" spans="2:10">
      <c r="B5717" s="239"/>
      <c r="C5717" s="213"/>
      <c r="E5717" s="213"/>
      <c r="F5717" s="213"/>
      <c r="G5717" s="213"/>
      <c r="H5717" s="213"/>
      <c r="I5717" s="213"/>
      <c r="J5717" s="213"/>
    </row>
    <row r="5718" spans="2:10">
      <c r="B5718" s="239"/>
      <c r="C5718" s="213"/>
      <c r="E5718" s="213"/>
      <c r="F5718" s="213"/>
      <c r="G5718" s="213"/>
      <c r="H5718" s="213"/>
      <c r="I5718" s="213"/>
      <c r="J5718" s="213"/>
    </row>
    <row r="5719" spans="2:10">
      <c r="B5719" s="239"/>
      <c r="C5719" s="213"/>
      <c r="E5719" s="213"/>
      <c r="F5719" s="213"/>
      <c r="G5719" s="213"/>
      <c r="H5719" s="213"/>
      <c r="I5719" s="213"/>
      <c r="J5719" s="213"/>
    </row>
    <row r="5720" spans="2:10">
      <c r="B5720" s="239"/>
      <c r="C5720" s="213"/>
      <c r="E5720" s="213"/>
      <c r="F5720" s="213"/>
      <c r="G5720" s="213"/>
      <c r="H5720" s="213"/>
      <c r="I5720" s="213"/>
      <c r="J5720" s="213"/>
    </row>
    <row r="5721" spans="2:10">
      <c r="B5721" s="239"/>
      <c r="C5721" s="213"/>
      <c r="E5721" s="213"/>
      <c r="F5721" s="213"/>
      <c r="G5721" s="213"/>
      <c r="H5721" s="213"/>
      <c r="I5721" s="213"/>
      <c r="J5721" s="213"/>
    </row>
    <row r="5722" spans="2:10">
      <c r="B5722" s="239"/>
      <c r="C5722" s="213"/>
      <c r="E5722" s="213"/>
      <c r="F5722" s="213"/>
      <c r="G5722" s="213"/>
      <c r="H5722" s="213"/>
      <c r="I5722" s="213"/>
      <c r="J5722" s="213"/>
    </row>
    <row r="5723" spans="2:10">
      <c r="B5723" s="239"/>
      <c r="C5723" s="213"/>
      <c r="E5723" s="213"/>
      <c r="F5723" s="213"/>
      <c r="G5723" s="213"/>
      <c r="H5723" s="213"/>
      <c r="I5723" s="213"/>
      <c r="J5723" s="213"/>
    </row>
    <row r="5724" spans="2:10">
      <c r="B5724" s="239"/>
      <c r="C5724" s="213"/>
      <c r="E5724" s="213"/>
      <c r="F5724" s="213"/>
      <c r="G5724" s="213"/>
      <c r="H5724" s="213"/>
      <c r="I5724" s="213"/>
      <c r="J5724" s="213"/>
    </row>
    <row r="5725" spans="2:10">
      <c r="B5725" s="239"/>
      <c r="C5725" s="213"/>
      <c r="E5725" s="213"/>
      <c r="F5725" s="213"/>
      <c r="G5725" s="213"/>
      <c r="H5725" s="213"/>
      <c r="I5725" s="213"/>
      <c r="J5725" s="213"/>
    </row>
    <row r="5726" spans="2:10">
      <c r="B5726" s="239"/>
      <c r="C5726" s="213"/>
      <c r="E5726" s="213"/>
      <c r="F5726" s="213"/>
      <c r="G5726" s="213"/>
      <c r="H5726" s="213"/>
      <c r="I5726" s="213"/>
      <c r="J5726" s="213"/>
    </row>
    <row r="5727" spans="2:10">
      <c r="B5727" s="239"/>
      <c r="C5727" s="213"/>
      <c r="E5727" s="213"/>
      <c r="F5727" s="213"/>
      <c r="G5727" s="213"/>
      <c r="H5727" s="213"/>
      <c r="I5727" s="213"/>
      <c r="J5727" s="213"/>
    </row>
    <row r="5728" spans="2:10">
      <c r="B5728" s="239"/>
      <c r="C5728" s="213"/>
      <c r="E5728" s="213"/>
      <c r="F5728" s="213"/>
      <c r="G5728" s="213"/>
      <c r="H5728" s="213"/>
      <c r="I5728" s="213"/>
      <c r="J5728" s="213"/>
    </row>
    <row r="5729" spans="2:10">
      <c r="B5729" s="239"/>
      <c r="C5729" s="213"/>
      <c r="E5729" s="213"/>
      <c r="F5729" s="213"/>
      <c r="G5729" s="213"/>
      <c r="H5729" s="213"/>
      <c r="I5729" s="213"/>
      <c r="J5729" s="213"/>
    </row>
    <row r="5730" spans="2:10">
      <c r="B5730" s="239"/>
      <c r="C5730" s="213"/>
      <c r="E5730" s="213"/>
      <c r="F5730" s="213"/>
      <c r="G5730" s="213"/>
      <c r="H5730" s="213"/>
      <c r="I5730" s="213"/>
      <c r="J5730" s="213"/>
    </row>
    <row r="5731" spans="2:10">
      <c r="B5731" s="239"/>
      <c r="C5731" s="213"/>
      <c r="E5731" s="213"/>
      <c r="F5731" s="213"/>
      <c r="G5731" s="213"/>
      <c r="H5731" s="213"/>
      <c r="I5731" s="213"/>
      <c r="J5731" s="213"/>
    </row>
    <row r="5732" spans="2:10">
      <c r="B5732" s="239"/>
      <c r="C5732" s="213"/>
      <c r="E5732" s="213"/>
      <c r="F5732" s="213"/>
      <c r="G5732" s="213"/>
      <c r="H5732" s="213"/>
      <c r="I5732" s="213"/>
      <c r="J5732" s="213"/>
    </row>
    <row r="5733" spans="2:10">
      <c r="B5733" s="239"/>
      <c r="C5733" s="213"/>
      <c r="E5733" s="213"/>
      <c r="F5733" s="213"/>
      <c r="G5733" s="213"/>
      <c r="H5733" s="213"/>
      <c r="I5733" s="213"/>
      <c r="J5733" s="213"/>
    </row>
    <row r="5734" spans="2:10">
      <c r="B5734" s="239"/>
      <c r="C5734" s="213"/>
      <c r="E5734" s="213"/>
      <c r="F5734" s="213"/>
      <c r="G5734" s="213"/>
      <c r="H5734" s="213"/>
      <c r="I5734" s="213"/>
      <c r="J5734" s="213"/>
    </row>
    <row r="5735" spans="2:10">
      <c r="B5735" s="239"/>
      <c r="C5735" s="213"/>
      <c r="E5735" s="213"/>
      <c r="F5735" s="213"/>
      <c r="G5735" s="213"/>
      <c r="H5735" s="213"/>
      <c r="I5735" s="213"/>
      <c r="J5735" s="213"/>
    </row>
    <row r="5736" spans="2:10">
      <c r="B5736" s="239"/>
      <c r="C5736" s="213"/>
      <c r="E5736" s="213"/>
      <c r="F5736" s="213"/>
      <c r="G5736" s="213"/>
      <c r="H5736" s="213"/>
      <c r="I5736" s="213"/>
      <c r="J5736" s="213"/>
    </row>
    <row r="5737" spans="2:10">
      <c r="B5737" s="239"/>
      <c r="C5737" s="213"/>
      <c r="E5737" s="213"/>
      <c r="F5737" s="213"/>
      <c r="G5737" s="213"/>
      <c r="H5737" s="213"/>
      <c r="I5737" s="213"/>
      <c r="J5737" s="213"/>
    </row>
    <row r="5738" spans="2:10">
      <c r="B5738" s="239"/>
      <c r="C5738" s="213"/>
      <c r="E5738" s="213"/>
      <c r="F5738" s="213"/>
      <c r="G5738" s="213"/>
      <c r="H5738" s="213"/>
      <c r="I5738" s="213"/>
      <c r="J5738" s="213"/>
    </row>
    <row r="5739" spans="2:10">
      <c r="B5739" s="239"/>
      <c r="C5739" s="213"/>
      <c r="E5739" s="213"/>
      <c r="F5739" s="213"/>
      <c r="G5739" s="213"/>
      <c r="H5739" s="213"/>
      <c r="I5739" s="213"/>
      <c r="J5739" s="213"/>
    </row>
    <row r="5740" spans="2:10">
      <c r="B5740" s="239"/>
      <c r="C5740" s="213"/>
      <c r="E5740" s="213"/>
      <c r="F5740" s="213"/>
      <c r="G5740" s="213"/>
      <c r="H5740" s="213"/>
      <c r="I5740" s="213"/>
      <c r="J5740" s="213"/>
    </row>
    <row r="5741" spans="2:10">
      <c r="B5741" s="239"/>
      <c r="C5741" s="213"/>
      <c r="E5741" s="213"/>
      <c r="F5741" s="213"/>
      <c r="G5741" s="213"/>
      <c r="H5741" s="213"/>
      <c r="I5741" s="213"/>
      <c r="J5741" s="213"/>
    </row>
    <row r="5742" spans="2:10">
      <c r="B5742" s="239"/>
      <c r="C5742" s="213"/>
      <c r="E5742" s="213"/>
      <c r="F5742" s="213"/>
      <c r="G5742" s="213"/>
      <c r="H5742" s="213"/>
      <c r="I5742" s="213"/>
      <c r="J5742" s="213"/>
    </row>
    <row r="5743" spans="2:10">
      <c r="B5743" s="239"/>
      <c r="C5743" s="213"/>
      <c r="E5743" s="213"/>
      <c r="F5743" s="213"/>
      <c r="G5743" s="213"/>
      <c r="H5743" s="213"/>
      <c r="I5743" s="213"/>
      <c r="J5743" s="213"/>
    </row>
    <row r="5744" spans="2:10">
      <c r="B5744" s="239"/>
      <c r="C5744" s="213"/>
      <c r="E5744" s="213"/>
      <c r="F5744" s="213"/>
      <c r="G5744" s="213"/>
      <c r="H5744" s="213"/>
      <c r="I5744" s="213"/>
      <c r="J5744" s="213"/>
    </row>
    <row r="5745" spans="2:10">
      <c r="B5745" s="239"/>
      <c r="C5745" s="213"/>
      <c r="E5745" s="213"/>
      <c r="F5745" s="213"/>
      <c r="G5745" s="213"/>
      <c r="H5745" s="213"/>
      <c r="I5745" s="213"/>
      <c r="J5745" s="213"/>
    </row>
    <row r="5746" spans="2:10">
      <c r="B5746" s="239"/>
      <c r="C5746" s="213"/>
      <c r="E5746" s="213"/>
      <c r="F5746" s="213"/>
      <c r="G5746" s="213"/>
      <c r="H5746" s="213"/>
      <c r="I5746" s="213"/>
      <c r="J5746" s="213"/>
    </row>
    <row r="5747" spans="2:10">
      <c r="B5747" s="239"/>
      <c r="C5747" s="213"/>
      <c r="E5747" s="213"/>
      <c r="F5747" s="213"/>
      <c r="G5747" s="213"/>
      <c r="H5747" s="213"/>
      <c r="I5747" s="213"/>
      <c r="J5747" s="213"/>
    </row>
    <row r="5748" spans="2:10">
      <c r="B5748" s="239"/>
      <c r="C5748" s="213"/>
      <c r="E5748" s="213"/>
      <c r="F5748" s="213"/>
      <c r="G5748" s="213"/>
      <c r="H5748" s="213"/>
      <c r="I5748" s="213"/>
      <c r="J5748" s="213"/>
    </row>
    <row r="5749" spans="2:10">
      <c r="B5749" s="239"/>
      <c r="C5749" s="213"/>
      <c r="E5749" s="213"/>
      <c r="F5749" s="213"/>
      <c r="G5749" s="213"/>
      <c r="H5749" s="213"/>
      <c r="I5749" s="213"/>
      <c r="J5749" s="213"/>
    </row>
    <row r="5750" spans="2:10">
      <c r="B5750" s="239"/>
      <c r="C5750" s="213"/>
      <c r="E5750" s="213"/>
      <c r="F5750" s="213"/>
      <c r="G5750" s="213"/>
      <c r="H5750" s="213"/>
      <c r="I5750" s="213"/>
      <c r="J5750" s="213"/>
    </row>
    <row r="5751" spans="2:10">
      <c r="B5751" s="239"/>
      <c r="C5751" s="213"/>
      <c r="E5751" s="213"/>
      <c r="F5751" s="213"/>
      <c r="G5751" s="213"/>
      <c r="H5751" s="213"/>
      <c r="I5751" s="213"/>
      <c r="J5751" s="213"/>
    </row>
    <row r="5752" spans="2:10">
      <c r="B5752" s="239"/>
      <c r="C5752" s="213"/>
      <c r="E5752" s="213"/>
      <c r="F5752" s="213"/>
      <c r="G5752" s="213"/>
      <c r="H5752" s="213"/>
      <c r="I5752" s="213"/>
      <c r="J5752" s="213"/>
    </row>
    <row r="5753" spans="2:10">
      <c r="B5753" s="239"/>
      <c r="C5753" s="213"/>
      <c r="E5753" s="213"/>
      <c r="F5753" s="213"/>
      <c r="G5753" s="213"/>
      <c r="H5753" s="213"/>
      <c r="I5753" s="213"/>
      <c r="J5753" s="213"/>
    </row>
    <row r="5754" spans="2:10">
      <c r="B5754" s="239"/>
      <c r="C5754" s="213"/>
      <c r="E5754" s="213"/>
      <c r="F5754" s="213"/>
      <c r="G5754" s="213"/>
      <c r="H5754" s="213"/>
      <c r="I5754" s="213"/>
      <c r="J5754" s="213"/>
    </row>
    <row r="5755" spans="2:10">
      <c r="B5755" s="239"/>
      <c r="C5755" s="213"/>
      <c r="E5755" s="213"/>
      <c r="F5755" s="213"/>
      <c r="G5755" s="213"/>
      <c r="H5755" s="213"/>
      <c r="I5755" s="213"/>
      <c r="J5755" s="213"/>
    </row>
    <row r="5756" spans="2:10">
      <c r="B5756" s="239"/>
      <c r="C5756" s="213"/>
      <c r="E5756" s="213"/>
      <c r="F5756" s="213"/>
      <c r="G5756" s="213"/>
      <c r="H5756" s="213"/>
      <c r="I5756" s="213"/>
      <c r="J5756" s="213"/>
    </row>
    <row r="5757" spans="2:10">
      <c r="B5757" s="239"/>
      <c r="C5757" s="213"/>
      <c r="E5757" s="213"/>
      <c r="F5757" s="213"/>
      <c r="G5757" s="213"/>
      <c r="H5757" s="213"/>
      <c r="I5757" s="213"/>
      <c r="J5757" s="213"/>
    </row>
    <row r="5758" spans="2:10">
      <c r="B5758" s="239"/>
      <c r="C5758" s="213"/>
      <c r="E5758" s="213"/>
      <c r="F5758" s="213"/>
      <c r="G5758" s="213"/>
      <c r="H5758" s="213"/>
      <c r="I5758" s="213"/>
      <c r="J5758" s="213"/>
    </row>
    <row r="5759" spans="2:10">
      <c r="B5759" s="239"/>
      <c r="C5759" s="213"/>
      <c r="E5759" s="213"/>
      <c r="F5759" s="213"/>
      <c r="G5759" s="213"/>
      <c r="H5759" s="213"/>
      <c r="I5759" s="213"/>
      <c r="J5759" s="213"/>
    </row>
    <row r="5760" spans="2:10">
      <c r="B5760" s="239"/>
      <c r="C5760" s="213"/>
      <c r="E5760" s="213"/>
      <c r="F5760" s="213"/>
      <c r="G5760" s="213"/>
      <c r="H5760" s="213"/>
      <c r="I5760" s="213"/>
      <c r="J5760" s="213"/>
    </row>
    <row r="5761" spans="2:10">
      <c r="B5761" s="239"/>
      <c r="C5761" s="213"/>
      <c r="E5761" s="213"/>
      <c r="F5761" s="213"/>
      <c r="G5761" s="213"/>
      <c r="H5761" s="213"/>
      <c r="I5761" s="213"/>
      <c r="J5761" s="213"/>
    </row>
    <row r="5762" spans="2:10">
      <c r="B5762" s="239"/>
      <c r="C5762" s="213"/>
      <c r="E5762" s="213"/>
      <c r="F5762" s="213"/>
      <c r="G5762" s="213"/>
      <c r="H5762" s="213"/>
      <c r="I5762" s="213"/>
      <c r="J5762" s="213"/>
    </row>
    <row r="5763" spans="2:10">
      <c r="B5763" s="239"/>
      <c r="C5763" s="213"/>
      <c r="E5763" s="213"/>
      <c r="F5763" s="213"/>
      <c r="G5763" s="213"/>
      <c r="H5763" s="213"/>
      <c r="I5763" s="213"/>
      <c r="J5763" s="213"/>
    </row>
    <row r="5764" spans="2:10">
      <c r="B5764" s="239"/>
      <c r="C5764" s="213"/>
      <c r="E5764" s="213"/>
      <c r="F5764" s="213"/>
      <c r="G5764" s="213"/>
      <c r="H5764" s="213"/>
      <c r="I5764" s="213"/>
      <c r="J5764" s="213"/>
    </row>
    <row r="5765" spans="2:10">
      <c r="B5765" s="239"/>
      <c r="C5765" s="213"/>
      <c r="E5765" s="213"/>
      <c r="F5765" s="213"/>
      <c r="G5765" s="213"/>
      <c r="H5765" s="213"/>
      <c r="I5765" s="213"/>
      <c r="J5765" s="213"/>
    </row>
    <row r="5766" spans="2:10">
      <c r="B5766" s="239"/>
      <c r="C5766" s="213"/>
      <c r="E5766" s="213"/>
      <c r="F5766" s="213"/>
      <c r="G5766" s="213"/>
      <c r="H5766" s="213"/>
      <c r="I5766" s="213"/>
      <c r="J5766" s="213"/>
    </row>
    <row r="5767" spans="2:10">
      <c r="B5767" s="239"/>
      <c r="C5767" s="213"/>
      <c r="E5767" s="213"/>
      <c r="F5767" s="213"/>
      <c r="G5767" s="213"/>
      <c r="H5767" s="213"/>
      <c r="I5767" s="213"/>
      <c r="J5767" s="213"/>
    </row>
    <row r="5768" spans="2:10">
      <c r="B5768" s="239"/>
      <c r="C5768" s="213"/>
      <c r="E5768" s="213"/>
      <c r="F5768" s="213"/>
      <c r="G5768" s="213"/>
      <c r="H5768" s="213"/>
      <c r="I5768" s="213"/>
      <c r="J5768" s="213"/>
    </row>
    <row r="5769" spans="2:10">
      <c r="B5769" s="239"/>
      <c r="C5769" s="213"/>
      <c r="E5769" s="213"/>
      <c r="F5769" s="213"/>
      <c r="G5769" s="213"/>
      <c r="H5769" s="213"/>
      <c r="I5769" s="213"/>
      <c r="J5769" s="213"/>
    </row>
    <row r="5770" spans="2:10">
      <c r="B5770" s="239"/>
      <c r="C5770" s="213"/>
      <c r="E5770" s="213"/>
      <c r="F5770" s="213"/>
      <c r="G5770" s="213"/>
      <c r="H5770" s="213"/>
      <c r="I5770" s="213"/>
      <c r="J5770" s="213"/>
    </row>
    <row r="5771" spans="2:10">
      <c r="B5771" s="239"/>
      <c r="C5771" s="213"/>
      <c r="E5771" s="213"/>
      <c r="F5771" s="213"/>
      <c r="G5771" s="213"/>
      <c r="H5771" s="213"/>
      <c r="I5771" s="213"/>
      <c r="J5771" s="213"/>
    </row>
    <row r="5772" spans="2:10">
      <c r="B5772" s="239"/>
      <c r="C5772" s="213"/>
      <c r="E5772" s="213"/>
      <c r="F5772" s="213"/>
      <c r="G5772" s="213"/>
      <c r="H5772" s="213"/>
      <c r="I5772" s="213"/>
      <c r="J5772" s="213"/>
    </row>
    <row r="5773" spans="2:10">
      <c r="B5773" s="239"/>
      <c r="C5773" s="213"/>
      <c r="E5773" s="213"/>
      <c r="F5773" s="213"/>
      <c r="G5773" s="213"/>
      <c r="H5773" s="213"/>
      <c r="I5773" s="213"/>
      <c r="J5773" s="213"/>
    </row>
    <row r="5774" spans="2:10">
      <c r="B5774" s="239"/>
      <c r="C5774" s="213"/>
      <c r="E5774" s="213"/>
      <c r="F5774" s="213"/>
      <c r="G5774" s="213"/>
      <c r="H5774" s="213"/>
      <c r="I5774" s="213"/>
      <c r="J5774" s="213"/>
    </row>
    <row r="5775" spans="2:10">
      <c r="B5775" s="239"/>
      <c r="C5775" s="213"/>
      <c r="E5775" s="213"/>
      <c r="F5775" s="213"/>
      <c r="G5775" s="213"/>
      <c r="H5775" s="213"/>
      <c r="I5775" s="213"/>
      <c r="J5775" s="213"/>
    </row>
    <row r="5776" spans="2:10">
      <c r="B5776" s="239"/>
      <c r="C5776" s="213"/>
      <c r="E5776" s="213"/>
      <c r="F5776" s="213"/>
      <c r="G5776" s="213"/>
      <c r="H5776" s="213"/>
      <c r="I5776" s="213"/>
      <c r="J5776" s="213"/>
    </row>
    <row r="5777" spans="2:10">
      <c r="B5777" s="239"/>
      <c r="C5777" s="213"/>
      <c r="E5777" s="213"/>
      <c r="F5777" s="213"/>
      <c r="G5777" s="213"/>
      <c r="H5777" s="213"/>
      <c r="I5777" s="213"/>
      <c r="J5777" s="213"/>
    </row>
    <row r="5778" spans="2:10">
      <c r="B5778" s="239"/>
      <c r="C5778" s="213"/>
      <c r="E5778" s="213"/>
      <c r="F5778" s="213"/>
      <c r="G5778" s="213"/>
      <c r="H5778" s="213"/>
      <c r="I5778" s="213"/>
      <c r="J5778" s="213"/>
    </row>
    <row r="5779" spans="2:10">
      <c r="B5779" s="239"/>
      <c r="C5779" s="213"/>
      <c r="E5779" s="213"/>
      <c r="F5779" s="213"/>
      <c r="G5779" s="213"/>
      <c r="H5779" s="213"/>
      <c r="I5779" s="213"/>
      <c r="J5779" s="213"/>
    </row>
    <row r="5780" spans="2:10">
      <c r="B5780" s="239"/>
      <c r="C5780" s="213"/>
      <c r="E5780" s="213"/>
      <c r="F5780" s="213"/>
      <c r="G5780" s="213"/>
      <c r="H5780" s="213"/>
      <c r="I5780" s="213"/>
      <c r="J5780" s="213"/>
    </row>
    <row r="5781" spans="2:10">
      <c r="B5781" s="239"/>
      <c r="C5781" s="213"/>
      <c r="E5781" s="213"/>
      <c r="F5781" s="213"/>
      <c r="G5781" s="213"/>
      <c r="H5781" s="213"/>
      <c r="I5781" s="213"/>
      <c r="J5781" s="213"/>
    </row>
    <row r="5782" spans="2:10">
      <c r="B5782" s="239"/>
      <c r="C5782" s="213"/>
      <c r="E5782" s="213"/>
      <c r="F5782" s="213"/>
      <c r="G5782" s="213"/>
      <c r="H5782" s="213"/>
      <c r="I5782" s="213"/>
      <c r="J5782" s="213"/>
    </row>
    <row r="5783" spans="2:10">
      <c r="B5783" s="239"/>
      <c r="C5783" s="213"/>
      <c r="E5783" s="213"/>
      <c r="F5783" s="213"/>
      <c r="G5783" s="213"/>
      <c r="H5783" s="213"/>
      <c r="I5783" s="213"/>
      <c r="J5783" s="213"/>
    </row>
    <row r="5784" spans="2:10">
      <c r="B5784" s="239"/>
      <c r="C5784" s="213"/>
      <c r="E5784" s="213"/>
      <c r="F5784" s="213"/>
      <c r="G5784" s="213"/>
      <c r="H5784" s="213"/>
      <c r="I5784" s="213"/>
      <c r="J5784" s="213"/>
    </row>
    <row r="5785" spans="2:10">
      <c r="B5785" s="239"/>
      <c r="C5785" s="213"/>
      <c r="E5785" s="213"/>
      <c r="F5785" s="213"/>
      <c r="G5785" s="213"/>
      <c r="H5785" s="213"/>
      <c r="I5785" s="213"/>
      <c r="J5785" s="213"/>
    </row>
    <row r="5786" spans="2:10">
      <c r="B5786" s="239"/>
      <c r="C5786" s="213"/>
      <c r="E5786" s="213"/>
      <c r="F5786" s="213"/>
      <c r="G5786" s="213"/>
      <c r="H5786" s="213"/>
      <c r="I5786" s="213"/>
      <c r="J5786" s="213"/>
    </row>
    <row r="5787" spans="2:10">
      <c r="B5787" s="239"/>
      <c r="C5787" s="213"/>
      <c r="E5787" s="213"/>
      <c r="F5787" s="213"/>
      <c r="G5787" s="213"/>
      <c r="H5787" s="213"/>
      <c r="I5787" s="213"/>
      <c r="J5787" s="213"/>
    </row>
    <row r="5788" spans="2:10">
      <c r="B5788" s="239"/>
      <c r="C5788" s="213"/>
      <c r="E5788" s="213"/>
      <c r="F5788" s="213"/>
      <c r="G5788" s="213"/>
      <c r="H5788" s="213"/>
      <c r="I5788" s="213"/>
      <c r="J5788" s="213"/>
    </row>
    <row r="5789" spans="2:10">
      <c r="B5789" s="239"/>
      <c r="C5789" s="213"/>
      <c r="E5789" s="213"/>
      <c r="F5789" s="213"/>
      <c r="G5789" s="213"/>
      <c r="H5789" s="213"/>
      <c r="I5789" s="213"/>
      <c r="J5789" s="213"/>
    </row>
    <row r="5790" spans="2:10">
      <c r="B5790" s="239"/>
      <c r="C5790" s="213"/>
      <c r="E5790" s="213"/>
      <c r="F5790" s="213"/>
      <c r="G5790" s="213"/>
      <c r="H5790" s="213"/>
      <c r="I5790" s="213"/>
      <c r="J5790" s="213"/>
    </row>
    <row r="5791" spans="2:10">
      <c r="B5791" s="239"/>
      <c r="C5791" s="213"/>
      <c r="E5791" s="213"/>
      <c r="F5791" s="213"/>
      <c r="G5791" s="213"/>
      <c r="H5791" s="213"/>
      <c r="I5791" s="213"/>
      <c r="J5791" s="213"/>
    </row>
    <row r="5792" spans="2:10">
      <c r="B5792" s="239"/>
      <c r="C5792" s="213"/>
      <c r="E5792" s="213"/>
      <c r="F5792" s="213"/>
      <c r="G5792" s="213"/>
      <c r="H5792" s="213"/>
      <c r="I5792" s="213"/>
      <c r="J5792" s="213"/>
    </row>
    <row r="5793" spans="2:10">
      <c r="B5793" s="239"/>
      <c r="C5793" s="213"/>
      <c r="E5793" s="213"/>
      <c r="F5793" s="213"/>
      <c r="G5793" s="213"/>
      <c r="H5793" s="213"/>
      <c r="I5793" s="213"/>
      <c r="J5793" s="213"/>
    </row>
    <row r="5794" spans="2:10">
      <c r="B5794" s="239"/>
      <c r="C5794" s="213"/>
      <c r="E5794" s="213"/>
      <c r="F5794" s="213"/>
      <c r="G5794" s="213"/>
      <c r="H5794" s="213"/>
      <c r="I5794" s="213"/>
      <c r="J5794" s="213"/>
    </row>
    <row r="5795" spans="2:10">
      <c r="B5795" s="239"/>
      <c r="C5795" s="213"/>
      <c r="E5795" s="213"/>
      <c r="F5795" s="213"/>
      <c r="G5795" s="213"/>
      <c r="H5795" s="213"/>
      <c r="I5795" s="213"/>
      <c r="J5795" s="213"/>
    </row>
    <row r="5796" spans="2:10">
      <c r="B5796" s="239"/>
      <c r="C5796" s="213"/>
      <c r="E5796" s="213"/>
      <c r="F5796" s="213"/>
      <c r="G5796" s="213"/>
      <c r="H5796" s="213"/>
      <c r="I5796" s="213"/>
      <c r="J5796" s="213"/>
    </row>
    <row r="5797" spans="2:10">
      <c r="B5797" s="239"/>
      <c r="C5797" s="213"/>
      <c r="E5797" s="213"/>
      <c r="F5797" s="213"/>
      <c r="G5797" s="213"/>
      <c r="H5797" s="213"/>
      <c r="I5797" s="213"/>
      <c r="J5797" s="213"/>
    </row>
    <row r="5798" spans="2:10">
      <c r="B5798" s="239"/>
      <c r="C5798" s="213"/>
      <c r="E5798" s="213"/>
      <c r="F5798" s="213"/>
      <c r="G5798" s="213"/>
      <c r="H5798" s="213"/>
      <c r="I5798" s="213"/>
      <c r="J5798" s="213"/>
    </row>
    <row r="5799" spans="2:10">
      <c r="B5799" s="239"/>
      <c r="C5799" s="213"/>
      <c r="E5799" s="213"/>
      <c r="F5799" s="213"/>
      <c r="G5799" s="213"/>
      <c r="H5799" s="213"/>
      <c r="I5799" s="213"/>
      <c r="J5799" s="213"/>
    </row>
    <row r="5800" spans="2:10">
      <c r="B5800" s="239"/>
      <c r="C5800" s="213"/>
      <c r="E5800" s="213"/>
      <c r="F5800" s="213"/>
      <c r="G5800" s="213"/>
      <c r="H5800" s="213"/>
      <c r="I5800" s="213"/>
      <c r="J5800" s="213"/>
    </row>
    <row r="5801" spans="2:10">
      <c r="B5801" s="239"/>
      <c r="C5801" s="213"/>
      <c r="E5801" s="213"/>
      <c r="F5801" s="213"/>
      <c r="G5801" s="213"/>
      <c r="H5801" s="213"/>
      <c r="I5801" s="213"/>
      <c r="J5801" s="213"/>
    </row>
    <row r="5802" spans="2:10">
      <c r="B5802" s="239"/>
      <c r="C5802" s="213"/>
      <c r="E5802" s="213"/>
      <c r="F5802" s="213"/>
      <c r="G5802" s="213"/>
      <c r="H5802" s="213"/>
      <c r="I5802" s="213"/>
      <c r="J5802" s="213"/>
    </row>
    <row r="5803" spans="2:10">
      <c r="B5803" s="239"/>
      <c r="C5803" s="213"/>
      <c r="E5803" s="213"/>
      <c r="F5803" s="213"/>
      <c r="G5803" s="213"/>
      <c r="H5803" s="213"/>
      <c r="I5803" s="213"/>
      <c r="J5803" s="213"/>
    </row>
    <row r="5804" spans="2:10">
      <c r="B5804" s="239"/>
      <c r="C5804" s="213"/>
      <c r="E5804" s="213"/>
      <c r="F5804" s="213"/>
      <c r="G5804" s="213"/>
      <c r="H5804" s="213"/>
      <c r="I5804" s="213"/>
      <c r="J5804" s="213"/>
    </row>
    <row r="5805" spans="2:10">
      <c r="B5805" s="239"/>
      <c r="C5805" s="213"/>
      <c r="E5805" s="213"/>
      <c r="F5805" s="213"/>
      <c r="G5805" s="213"/>
      <c r="H5805" s="213"/>
      <c r="I5805" s="213"/>
      <c r="J5805" s="213"/>
    </row>
    <row r="5806" spans="2:10">
      <c r="B5806" s="239"/>
      <c r="C5806" s="213"/>
      <c r="E5806" s="213"/>
      <c r="F5806" s="213"/>
      <c r="G5806" s="213"/>
      <c r="H5806" s="213"/>
      <c r="I5806" s="213"/>
      <c r="J5806" s="213"/>
    </row>
    <row r="5807" spans="2:10">
      <c r="B5807" s="239"/>
      <c r="C5807" s="213"/>
      <c r="E5807" s="213"/>
      <c r="F5807" s="213"/>
      <c r="G5807" s="213"/>
      <c r="H5807" s="213"/>
      <c r="I5807" s="213"/>
      <c r="J5807" s="213"/>
    </row>
    <row r="5808" spans="2:10">
      <c r="B5808" s="239"/>
      <c r="C5808" s="213"/>
      <c r="E5808" s="213"/>
      <c r="F5808" s="213"/>
      <c r="G5808" s="213"/>
      <c r="H5808" s="213"/>
      <c r="I5808" s="213"/>
      <c r="J5808" s="213"/>
    </row>
    <row r="5809" spans="2:10">
      <c r="B5809" s="239"/>
      <c r="C5809" s="213"/>
      <c r="E5809" s="213"/>
      <c r="F5809" s="213"/>
      <c r="G5809" s="213"/>
      <c r="H5809" s="213"/>
      <c r="I5809" s="213"/>
      <c r="J5809" s="213"/>
    </row>
    <row r="5810" spans="2:10">
      <c r="B5810" s="239"/>
      <c r="C5810" s="213"/>
      <c r="E5810" s="213"/>
      <c r="F5810" s="213"/>
      <c r="G5810" s="213"/>
      <c r="H5810" s="213"/>
      <c r="I5810" s="213"/>
      <c r="J5810" s="213"/>
    </row>
    <row r="5811" spans="2:10">
      <c r="B5811" s="239"/>
      <c r="C5811" s="213"/>
      <c r="E5811" s="213"/>
      <c r="F5811" s="213"/>
      <c r="G5811" s="213"/>
      <c r="H5811" s="213"/>
      <c r="I5811" s="213"/>
      <c r="J5811" s="213"/>
    </row>
    <row r="5812" spans="2:10">
      <c r="B5812" s="239"/>
      <c r="C5812" s="213"/>
      <c r="E5812" s="213"/>
      <c r="F5812" s="213"/>
      <c r="G5812" s="213"/>
      <c r="H5812" s="213"/>
      <c r="I5812" s="213"/>
      <c r="J5812" s="213"/>
    </row>
    <row r="5813" spans="2:10">
      <c r="B5813" s="239"/>
      <c r="C5813" s="213"/>
      <c r="E5813" s="213"/>
      <c r="F5813" s="213"/>
      <c r="G5813" s="213"/>
      <c r="H5813" s="213"/>
      <c r="I5813" s="213"/>
      <c r="J5813" s="213"/>
    </row>
    <row r="5814" spans="2:10">
      <c r="B5814" s="239"/>
      <c r="C5814" s="213"/>
      <c r="E5814" s="213"/>
      <c r="F5814" s="213"/>
      <c r="G5814" s="213"/>
      <c r="H5814" s="213"/>
      <c r="I5814" s="213"/>
      <c r="J5814" s="213"/>
    </row>
    <row r="5815" spans="2:10">
      <c r="B5815" s="239"/>
      <c r="C5815" s="213"/>
      <c r="E5815" s="213"/>
      <c r="F5815" s="213"/>
      <c r="G5815" s="213"/>
      <c r="H5815" s="213"/>
      <c r="I5815" s="213"/>
      <c r="J5815" s="213"/>
    </row>
    <row r="5816" spans="2:10">
      <c r="B5816" s="239"/>
      <c r="C5816" s="213"/>
      <c r="E5816" s="213"/>
      <c r="F5816" s="213"/>
      <c r="G5816" s="213"/>
      <c r="H5816" s="213"/>
      <c r="I5816" s="213"/>
      <c r="J5816" s="213"/>
    </row>
    <row r="5817" spans="2:10">
      <c r="B5817" s="239"/>
      <c r="C5817" s="213"/>
      <c r="E5817" s="213"/>
      <c r="F5817" s="213"/>
      <c r="G5817" s="213"/>
      <c r="H5817" s="213"/>
      <c r="I5817" s="213"/>
      <c r="J5817" s="213"/>
    </row>
    <row r="5818" spans="2:10">
      <c r="B5818" s="239"/>
      <c r="C5818" s="213"/>
      <c r="E5818" s="213"/>
      <c r="F5818" s="213"/>
      <c r="G5818" s="213"/>
      <c r="H5818" s="213"/>
      <c r="I5818" s="213"/>
      <c r="J5818" s="213"/>
    </row>
    <row r="5819" spans="2:10">
      <c r="B5819" s="239"/>
      <c r="C5819" s="213"/>
      <c r="E5819" s="213"/>
      <c r="F5819" s="213"/>
      <c r="G5819" s="213"/>
      <c r="H5819" s="213"/>
      <c r="I5819" s="213"/>
      <c r="J5819" s="213"/>
    </row>
    <row r="5820" spans="2:10">
      <c r="B5820" s="239"/>
      <c r="C5820" s="213"/>
      <c r="E5820" s="213"/>
      <c r="F5820" s="213"/>
      <c r="G5820" s="213"/>
      <c r="H5820" s="213"/>
      <c r="I5820" s="213"/>
      <c r="J5820" s="213"/>
    </row>
    <row r="5821" spans="2:10">
      <c r="B5821" s="239"/>
      <c r="C5821" s="213"/>
      <c r="E5821" s="213"/>
      <c r="F5821" s="213"/>
      <c r="G5821" s="213"/>
      <c r="H5821" s="213"/>
      <c r="I5821" s="213"/>
      <c r="J5821" s="213"/>
    </row>
    <row r="5822" spans="2:10">
      <c r="B5822" s="239"/>
      <c r="C5822" s="213"/>
      <c r="E5822" s="213"/>
      <c r="F5822" s="213"/>
      <c r="G5822" s="213"/>
      <c r="H5822" s="213"/>
      <c r="I5822" s="213"/>
      <c r="J5822" s="213"/>
    </row>
    <row r="5823" spans="2:10">
      <c r="B5823" s="239"/>
      <c r="C5823" s="213"/>
      <c r="E5823" s="213"/>
      <c r="F5823" s="213"/>
      <c r="G5823" s="213"/>
      <c r="H5823" s="213"/>
      <c r="I5823" s="213"/>
      <c r="J5823" s="213"/>
    </row>
    <row r="5824" spans="2:10">
      <c r="B5824" s="239"/>
      <c r="C5824" s="213"/>
      <c r="E5824" s="213"/>
      <c r="F5824" s="213"/>
      <c r="G5824" s="213"/>
      <c r="H5824" s="213"/>
      <c r="I5824" s="213"/>
      <c r="J5824" s="213"/>
    </row>
    <row r="5825" spans="2:10">
      <c r="B5825" s="239"/>
      <c r="C5825" s="213"/>
      <c r="E5825" s="213"/>
      <c r="F5825" s="213"/>
      <c r="G5825" s="213"/>
      <c r="H5825" s="213"/>
      <c r="I5825" s="213"/>
      <c r="J5825" s="213"/>
    </row>
    <row r="5826" spans="2:10">
      <c r="B5826" s="239"/>
      <c r="C5826" s="213"/>
      <c r="E5826" s="213"/>
      <c r="F5826" s="213"/>
      <c r="G5826" s="213"/>
      <c r="H5826" s="213"/>
      <c r="I5826" s="213"/>
      <c r="J5826" s="213"/>
    </row>
    <row r="5827" spans="2:10">
      <c r="B5827" s="239"/>
      <c r="C5827" s="213"/>
      <c r="E5827" s="213"/>
      <c r="F5827" s="213"/>
      <c r="G5827" s="213"/>
      <c r="H5827" s="213"/>
      <c r="I5827" s="213"/>
      <c r="J5827" s="213"/>
    </row>
    <row r="5828" spans="2:10">
      <c r="B5828" s="239"/>
      <c r="C5828" s="213"/>
      <c r="E5828" s="213"/>
      <c r="F5828" s="213"/>
      <c r="G5828" s="213"/>
      <c r="H5828" s="213"/>
      <c r="I5828" s="213"/>
      <c r="J5828" s="213"/>
    </row>
    <row r="5829" spans="2:10">
      <c r="B5829" s="239"/>
      <c r="C5829" s="213"/>
      <c r="E5829" s="213"/>
      <c r="F5829" s="213"/>
      <c r="G5829" s="213"/>
      <c r="H5829" s="213"/>
      <c r="I5829" s="213"/>
      <c r="J5829" s="213"/>
    </row>
    <row r="5830" spans="2:10">
      <c r="B5830" s="239"/>
      <c r="C5830" s="213"/>
      <c r="E5830" s="213"/>
      <c r="F5830" s="213"/>
      <c r="G5830" s="213"/>
      <c r="H5830" s="213"/>
      <c r="I5830" s="213"/>
      <c r="J5830" s="213"/>
    </row>
    <row r="5831" spans="2:10">
      <c r="B5831" s="239"/>
      <c r="C5831" s="213"/>
      <c r="E5831" s="213"/>
      <c r="F5831" s="213"/>
      <c r="G5831" s="213"/>
      <c r="H5831" s="213"/>
      <c r="I5831" s="213"/>
      <c r="J5831" s="213"/>
    </row>
    <row r="5832" spans="2:10">
      <c r="B5832" s="239"/>
      <c r="C5832" s="213"/>
      <c r="E5832" s="213"/>
      <c r="F5832" s="213"/>
      <c r="G5832" s="213"/>
      <c r="H5832" s="213"/>
      <c r="I5832" s="213"/>
      <c r="J5832" s="213"/>
    </row>
    <row r="5833" spans="2:10">
      <c r="B5833" s="239"/>
      <c r="C5833" s="213"/>
      <c r="E5833" s="213"/>
      <c r="F5833" s="213"/>
      <c r="G5833" s="213"/>
      <c r="H5833" s="213"/>
      <c r="I5833" s="213"/>
      <c r="J5833" s="213"/>
    </row>
    <row r="5834" spans="2:10">
      <c r="B5834" s="239"/>
      <c r="C5834" s="213"/>
      <c r="E5834" s="213"/>
      <c r="F5834" s="213"/>
      <c r="G5834" s="213"/>
      <c r="H5834" s="213"/>
      <c r="I5834" s="213"/>
      <c r="J5834" s="213"/>
    </row>
    <row r="5835" spans="2:10">
      <c r="B5835" s="239"/>
      <c r="C5835" s="213"/>
      <c r="E5835" s="213"/>
      <c r="F5835" s="213"/>
      <c r="G5835" s="213"/>
      <c r="H5835" s="213"/>
      <c r="I5835" s="213"/>
      <c r="J5835" s="213"/>
    </row>
    <row r="5836" spans="2:10">
      <c r="B5836" s="239"/>
      <c r="C5836" s="213"/>
      <c r="E5836" s="213"/>
      <c r="F5836" s="213"/>
      <c r="G5836" s="213"/>
      <c r="H5836" s="213"/>
      <c r="I5836" s="213"/>
      <c r="J5836" s="213"/>
    </row>
    <row r="5837" spans="2:10">
      <c r="B5837" s="239"/>
      <c r="C5837" s="213"/>
      <c r="E5837" s="213"/>
      <c r="F5837" s="213"/>
      <c r="G5837" s="213"/>
      <c r="H5837" s="213"/>
      <c r="I5837" s="213"/>
      <c r="J5837" s="213"/>
    </row>
    <row r="5838" spans="2:10">
      <c r="B5838" s="239"/>
      <c r="C5838" s="213"/>
      <c r="E5838" s="213"/>
      <c r="F5838" s="213"/>
      <c r="G5838" s="213"/>
      <c r="H5838" s="213"/>
      <c r="I5838" s="213"/>
      <c r="J5838" s="213"/>
    </row>
    <row r="5839" spans="2:10">
      <c r="B5839" s="239"/>
      <c r="C5839" s="213"/>
      <c r="E5839" s="213"/>
      <c r="F5839" s="213"/>
      <c r="G5839" s="213"/>
      <c r="H5839" s="213"/>
      <c r="I5839" s="213"/>
      <c r="J5839" s="213"/>
    </row>
    <row r="5840" spans="2:10">
      <c r="B5840" s="239"/>
      <c r="C5840" s="213"/>
      <c r="E5840" s="213"/>
      <c r="F5840" s="213"/>
      <c r="G5840" s="213"/>
      <c r="H5840" s="213"/>
      <c r="I5840" s="213"/>
      <c r="J5840" s="213"/>
    </row>
    <row r="5841" spans="2:10">
      <c r="B5841" s="239"/>
      <c r="C5841" s="213"/>
      <c r="E5841" s="213"/>
      <c r="F5841" s="213"/>
      <c r="G5841" s="213"/>
      <c r="H5841" s="213"/>
      <c r="I5841" s="213"/>
      <c r="J5841" s="213"/>
    </row>
    <row r="5842" spans="2:10">
      <c r="B5842" s="239"/>
      <c r="C5842" s="213"/>
      <c r="E5842" s="213"/>
      <c r="F5842" s="213"/>
      <c r="G5842" s="213"/>
      <c r="H5842" s="213"/>
      <c r="I5842" s="213"/>
      <c r="J5842" s="213"/>
    </row>
    <row r="5843" spans="2:10">
      <c r="B5843" s="239"/>
      <c r="C5843" s="213"/>
      <c r="E5843" s="213"/>
      <c r="F5843" s="213"/>
      <c r="G5843" s="213"/>
      <c r="H5843" s="213"/>
      <c r="I5843" s="213"/>
      <c r="J5843" s="213"/>
    </row>
    <row r="5844" spans="2:10">
      <c r="B5844" s="239"/>
      <c r="C5844" s="213"/>
      <c r="E5844" s="213"/>
      <c r="F5844" s="213"/>
      <c r="G5844" s="213"/>
      <c r="H5844" s="213"/>
      <c r="I5844" s="213"/>
      <c r="J5844" s="213"/>
    </row>
    <row r="5845" spans="2:10">
      <c r="B5845" s="239"/>
      <c r="C5845" s="213"/>
      <c r="E5845" s="213"/>
      <c r="F5845" s="213"/>
      <c r="G5845" s="213"/>
      <c r="H5845" s="213"/>
      <c r="I5845" s="213"/>
      <c r="J5845" s="213"/>
    </row>
    <row r="5846" spans="2:10">
      <c r="B5846" s="239"/>
      <c r="C5846" s="213"/>
      <c r="E5846" s="213"/>
      <c r="F5846" s="213"/>
      <c r="G5846" s="213"/>
      <c r="H5846" s="213"/>
      <c r="I5846" s="213"/>
      <c r="J5846" s="213"/>
    </row>
    <row r="5847" spans="2:10">
      <c r="B5847" s="239"/>
      <c r="C5847" s="213"/>
      <c r="E5847" s="213"/>
      <c r="F5847" s="213"/>
      <c r="G5847" s="213"/>
      <c r="H5847" s="213"/>
      <c r="I5847" s="213"/>
      <c r="J5847" s="213"/>
    </row>
    <row r="5848" spans="2:10">
      <c r="B5848" s="239"/>
      <c r="C5848" s="213"/>
      <c r="E5848" s="213"/>
      <c r="F5848" s="213"/>
      <c r="G5848" s="213"/>
      <c r="H5848" s="213"/>
      <c r="I5848" s="213"/>
      <c r="J5848" s="213"/>
    </row>
    <row r="5849" spans="2:10">
      <c r="B5849" s="239"/>
      <c r="C5849" s="213"/>
      <c r="E5849" s="213"/>
      <c r="F5849" s="213"/>
      <c r="G5849" s="213"/>
      <c r="H5849" s="213"/>
      <c r="I5849" s="213"/>
      <c r="J5849" s="213"/>
    </row>
    <row r="5850" spans="2:10">
      <c r="B5850" s="239"/>
      <c r="C5850" s="213"/>
      <c r="E5850" s="213"/>
      <c r="F5850" s="213"/>
      <c r="G5850" s="213"/>
      <c r="H5850" s="213"/>
      <c r="I5850" s="213"/>
      <c r="J5850" s="213"/>
    </row>
    <row r="5851" spans="2:10">
      <c r="B5851" s="239"/>
      <c r="C5851" s="213"/>
      <c r="E5851" s="213"/>
      <c r="F5851" s="213"/>
      <c r="G5851" s="213"/>
      <c r="H5851" s="213"/>
      <c r="I5851" s="213"/>
      <c r="J5851" s="213"/>
    </row>
    <row r="5852" spans="2:10">
      <c r="B5852" s="239"/>
      <c r="C5852" s="213"/>
      <c r="E5852" s="213"/>
      <c r="F5852" s="213"/>
      <c r="G5852" s="213"/>
      <c r="H5852" s="213"/>
      <c r="I5852" s="213"/>
      <c r="J5852" s="213"/>
    </row>
    <row r="5853" spans="2:10">
      <c r="B5853" s="239"/>
      <c r="C5853" s="213"/>
      <c r="E5853" s="213"/>
      <c r="F5853" s="213"/>
      <c r="G5853" s="213"/>
      <c r="H5853" s="213"/>
      <c r="I5853" s="213"/>
      <c r="J5853" s="213"/>
    </row>
    <row r="5854" spans="2:10">
      <c r="B5854" s="239"/>
      <c r="C5854" s="213"/>
      <c r="E5854" s="213"/>
      <c r="F5854" s="213"/>
      <c r="G5854" s="213"/>
      <c r="H5854" s="213"/>
      <c r="I5854" s="213"/>
      <c r="J5854" s="213"/>
    </row>
    <row r="5855" spans="2:10">
      <c r="B5855" s="239"/>
      <c r="C5855" s="213"/>
      <c r="E5855" s="213"/>
      <c r="F5855" s="213"/>
      <c r="G5855" s="213"/>
      <c r="H5855" s="213"/>
      <c r="I5855" s="213"/>
      <c r="J5855" s="213"/>
    </row>
    <row r="5856" spans="2:10">
      <c r="B5856" s="239"/>
      <c r="C5856" s="213"/>
      <c r="E5856" s="213"/>
      <c r="F5856" s="213"/>
      <c r="G5856" s="213"/>
      <c r="H5856" s="213"/>
      <c r="I5856" s="213"/>
      <c r="J5856" s="213"/>
    </row>
    <row r="5857" spans="2:10">
      <c r="B5857" s="239"/>
      <c r="C5857" s="213"/>
      <c r="E5857" s="213"/>
      <c r="F5857" s="213"/>
      <c r="G5857" s="213"/>
      <c r="H5857" s="213"/>
      <c r="I5857" s="213"/>
      <c r="J5857" s="213"/>
    </row>
    <row r="5858" spans="2:10">
      <c r="B5858" s="239"/>
      <c r="C5858" s="213"/>
      <c r="E5858" s="213"/>
      <c r="F5858" s="213"/>
      <c r="G5858" s="213"/>
      <c r="H5858" s="213"/>
      <c r="I5858" s="213"/>
      <c r="J5858" s="213"/>
    </row>
    <row r="5859" spans="2:10">
      <c r="B5859" s="239"/>
      <c r="C5859" s="213"/>
      <c r="E5859" s="213"/>
      <c r="F5859" s="213"/>
      <c r="G5859" s="213"/>
      <c r="H5859" s="213"/>
      <c r="I5859" s="213"/>
      <c r="J5859" s="213"/>
    </row>
    <row r="5860" spans="2:10">
      <c r="B5860" s="239"/>
      <c r="C5860" s="213"/>
      <c r="E5860" s="213"/>
      <c r="F5860" s="213"/>
      <c r="G5860" s="213"/>
      <c r="H5860" s="213"/>
      <c r="I5860" s="213"/>
      <c r="J5860" s="213"/>
    </row>
    <row r="5861" spans="2:10">
      <c r="B5861" s="239"/>
      <c r="C5861" s="213"/>
      <c r="E5861" s="213"/>
      <c r="F5861" s="213"/>
      <c r="G5861" s="213"/>
      <c r="H5861" s="213"/>
      <c r="I5861" s="213"/>
      <c r="J5861" s="213"/>
    </row>
    <row r="5862" spans="2:10">
      <c r="B5862" s="239"/>
      <c r="C5862" s="213"/>
      <c r="E5862" s="213"/>
      <c r="F5862" s="213"/>
      <c r="G5862" s="213"/>
      <c r="H5862" s="213"/>
      <c r="I5862" s="213"/>
      <c r="J5862" s="213"/>
    </row>
    <row r="5863" spans="2:10">
      <c r="B5863" s="239"/>
      <c r="C5863" s="213"/>
      <c r="E5863" s="213"/>
      <c r="F5863" s="213"/>
      <c r="G5863" s="213"/>
      <c r="H5863" s="213"/>
      <c r="I5863" s="213"/>
      <c r="J5863" s="213"/>
    </row>
    <row r="5864" spans="2:10">
      <c r="B5864" s="239"/>
      <c r="C5864" s="213"/>
      <c r="E5864" s="213"/>
      <c r="F5864" s="213"/>
      <c r="G5864" s="213"/>
      <c r="H5864" s="213"/>
      <c r="I5864" s="213"/>
      <c r="J5864" s="213"/>
    </row>
    <row r="5865" spans="2:10">
      <c r="B5865" s="239"/>
      <c r="C5865" s="213"/>
      <c r="E5865" s="213"/>
      <c r="F5865" s="213"/>
      <c r="G5865" s="213"/>
      <c r="H5865" s="213"/>
      <c r="I5865" s="213"/>
      <c r="J5865" s="213"/>
    </row>
    <row r="5866" spans="2:10">
      <c r="B5866" s="239"/>
      <c r="C5866" s="213"/>
      <c r="E5866" s="213"/>
      <c r="F5866" s="213"/>
      <c r="G5866" s="213"/>
      <c r="H5866" s="213"/>
      <c r="I5866" s="213"/>
      <c r="J5866" s="213"/>
    </row>
    <row r="5867" spans="2:10">
      <c r="B5867" s="239"/>
      <c r="C5867" s="213"/>
      <c r="E5867" s="213"/>
      <c r="F5867" s="213"/>
      <c r="G5867" s="213"/>
      <c r="H5867" s="213"/>
      <c r="I5867" s="213"/>
      <c r="J5867" s="213"/>
    </row>
    <row r="5868" spans="2:10">
      <c r="B5868" s="239"/>
      <c r="C5868" s="213"/>
      <c r="E5868" s="213"/>
      <c r="F5868" s="213"/>
      <c r="G5868" s="213"/>
      <c r="H5868" s="213"/>
      <c r="I5868" s="213"/>
      <c r="J5868" s="213"/>
    </row>
    <row r="5869" spans="2:10">
      <c r="B5869" s="239"/>
      <c r="C5869" s="213"/>
      <c r="E5869" s="213"/>
      <c r="F5869" s="213"/>
      <c r="G5869" s="213"/>
      <c r="H5869" s="213"/>
      <c r="I5869" s="213"/>
      <c r="J5869" s="213"/>
    </row>
    <row r="5870" spans="2:10">
      <c r="B5870" s="239"/>
      <c r="C5870" s="213"/>
      <c r="E5870" s="213"/>
      <c r="F5870" s="213"/>
      <c r="G5870" s="213"/>
      <c r="H5870" s="213"/>
      <c r="I5870" s="213"/>
      <c r="J5870" s="213"/>
    </row>
    <row r="5871" spans="2:10">
      <c r="B5871" s="239"/>
      <c r="C5871" s="213"/>
      <c r="E5871" s="213"/>
      <c r="F5871" s="213"/>
      <c r="G5871" s="213"/>
      <c r="H5871" s="213"/>
      <c r="I5871" s="213"/>
      <c r="J5871" s="213"/>
    </row>
    <row r="5872" spans="2:10">
      <c r="B5872" s="239"/>
      <c r="C5872" s="213"/>
      <c r="E5872" s="213"/>
      <c r="F5872" s="213"/>
      <c r="G5872" s="213"/>
      <c r="H5872" s="213"/>
      <c r="I5872" s="213"/>
      <c r="J5872" s="213"/>
    </row>
    <row r="5873" spans="2:10">
      <c r="B5873" s="239"/>
      <c r="C5873" s="213"/>
      <c r="E5873" s="213"/>
      <c r="F5873" s="213"/>
      <c r="G5873" s="213"/>
      <c r="H5873" s="213"/>
      <c r="I5873" s="213"/>
      <c r="J5873" s="213"/>
    </row>
    <row r="5874" spans="2:10">
      <c r="B5874" s="239"/>
      <c r="C5874" s="213"/>
      <c r="E5874" s="213"/>
      <c r="F5874" s="213"/>
      <c r="G5874" s="213"/>
      <c r="H5874" s="213"/>
      <c r="I5874" s="213"/>
      <c r="J5874" s="213"/>
    </row>
    <row r="5875" spans="2:10">
      <c r="B5875" s="239"/>
      <c r="C5875" s="213"/>
      <c r="E5875" s="213"/>
      <c r="F5875" s="213"/>
      <c r="G5875" s="213"/>
      <c r="H5875" s="213"/>
      <c r="I5875" s="213"/>
      <c r="J5875" s="213"/>
    </row>
    <row r="5876" spans="2:10">
      <c r="B5876" s="239"/>
      <c r="C5876" s="213"/>
      <c r="E5876" s="213"/>
      <c r="F5876" s="213"/>
      <c r="G5876" s="213"/>
      <c r="H5876" s="213"/>
      <c r="I5876" s="213"/>
      <c r="J5876" s="213"/>
    </row>
    <row r="5877" spans="2:10">
      <c r="B5877" s="239"/>
      <c r="C5877" s="213"/>
      <c r="E5877" s="213"/>
      <c r="F5877" s="213"/>
      <c r="G5877" s="213"/>
      <c r="H5877" s="213"/>
      <c r="I5877" s="213"/>
      <c r="J5877" s="213"/>
    </row>
    <row r="5878" spans="2:10">
      <c r="B5878" s="239"/>
      <c r="C5878" s="213"/>
      <c r="E5878" s="213"/>
      <c r="F5878" s="213"/>
      <c r="G5878" s="213"/>
      <c r="H5878" s="213"/>
      <c r="I5878" s="213"/>
      <c r="J5878" s="213"/>
    </row>
    <row r="5879" spans="2:10">
      <c r="B5879" s="239"/>
      <c r="C5879" s="213"/>
      <c r="E5879" s="213"/>
      <c r="F5879" s="213"/>
      <c r="G5879" s="213"/>
      <c r="H5879" s="213"/>
      <c r="I5879" s="213"/>
      <c r="J5879" s="213"/>
    </row>
    <row r="5880" spans="2:10">
      <c r="B5880" s="239"/>
      <c r="C5880" s="213"/>
      <c r="E5880" s="213"/>
      <c r="F5880" s="213"/>
      <c r="G5880" s="213"/>
      <c r="H5880" s="213"/>
      <c r="I5880" s="213"/>
      <c r="J5880" s="213"/>
    </row>
    <row r="5881" spans="2:10">
      <c r="B5881" s="239"/>
      <c r="C5881" s="213"/>
      <c r="E5881" s="213"/>
      <c r="F5881" s="213"/>
      <c r="G5881" s="213"/>
      <c r="H5881" s="213"/>
      <c r="I5881" s="213"/>
      <c r="J5881" s="213"/>
    </row>
    <row r="5882" spans="2:10">
      <c r="B5882" s="239"/>
      <c r="C5882" s="213"/>
      <c r="E5882" s="213"/>
      <c r="F5882" s="213"/>
      <c r="G5882" s="213"/>
      <c r="H5882" s="213"/>
      <c r="I5882" s="213"/>
      <c r="J5882" s="213"/>
    </row>
    <row r="5883" spans="2:10">
      <c r="B5883" s="239"/>
      <c r="C5883" s="213"/>
      <c r="E5883" s="213"/>
      <c r="F5883" s="213"/>
      <c r="G5883" s="213"/>
      <c r="H5883" s="213"/>
      <c r="I5883" s="213"/>
      <c r="J5883" s="213"/>
    </row>
    <row r="5884" spans="2:10">
      <c r="B5884" s="239"/>
      <c r="C5884" s="213"/>
      <c r="E5884" s="213"/>
      <c r="F5884" s="213"/>
      <c r="G5884" s="213"/>
      <c r="H5884" s="213"/>
      <c r="I5884" s="213"/>
      <c r="J5884" s="213"/>
    </row>
    <row r="5885" spans="2:10">
      <c r="B5885" s="239"/>
      <c r="C5885" s="213"/>
      <c r="E5885" s="213"/>
      <c r="F5885" s="213"/>
      <c r="G5885" s="213"/>
      <c r="H5885" s="213"/>
      <c r="I5885" s="213"/>
      <c r="J5885" s="213"/>
    </row>
    <row r="5886" spans="2:10">
      <c r="B5886" s="239"/>
      <c r="C5886" s="213"/>
      <c r="E5886" s="213"/>
      <c r="F5886" s="213"/>
      <c r="G5886" s="213"/>
      <c r="H5886" s="213"/>
      <c r="I5886" s="213"/>
      <c r="J5886" s="213"/>
    </row>
    <row r="5887" spans="2:10">
      <c r="B5887" s="239"/>
      <c r="C5887" s="213"/>
      <c r="E5887" s="213"/>
      <c r="F5887" s="213"/>
      <c r="G5887" s="213"/>
      <c r="H5887" s="213"/>
      <c r="I5887" s="213"/>
      <c r="J5887" s="213"/>
    </row>
    <row r="5888" spans="2:10">
      <c r="B5888" s="239"/>
      <c r="C5888" s="213"/>
      <c r="E5888" s="213"/>
      <c r="F5888" s="213"/>
      <c r="G5888" s="213"/>
      <c r="H5888" s="213"/>
      <c r="I5888" s="213"/>
      <c r="J5888" s="213"/>
    </row>
    <row r="5889" spans="2:10">
      <c r="B5889" s="239"/>
      <c r="C5889" s="213"/>
      <c r="E5889" s="213"/>
      <c r="F5889" s="213"/>
      <c r="G5889" s="213"/>
      <c r="H5889" s="213"/>
      <c r="I5889" s="213"/>
      <c r="J5889" s="213"/>
    </row>
    <row r="5890" spans="2:10">
      <c r="B5890" s="239"/>
      <c r="C5890" s="213"/>
      <c r="E5890" s="213"/>
      <c r="F5890" s="213"/>
      <c r="G5890" s="213"/>
      <c r="H5890" s="213"/>
      <c r="I5890" s="213"/>
      <c r="J5890" s="213"/>
    </row>
    <row r="5891" spans="2:10">
      <c r="B5891" s="239"/>
      <c r="C5891" s="213"/>
      <c r="E5891" s="213"/>
      <c r="F5891" s="213"/>
      <c r="G5891" s="213"/>
      <c r="H5891" s="213"/>
      <c r="I5891" s="213"/>
      <c r="J5891" s="213"/>
    </row>
    <row r="5892" spans="2:10">
      <c r="B5892" s="239"/>
      <c r="C5892" s="213"/>
      <c r="E5892" s="213"/>
      <c r="F5892" s="213"/>
      <c r="G5892" s="213"/>
      <c r="H5892" s="213"/>
      <c r="I5892" s="213"/>
      <c r="J5892" s="213"/>
    </row>
    <row r="5893" spans="2:10">
      <c r="B5893" s="239"/>
      <c r="C5893" s="213"/>
      <c r="E5893" s="213"/>
      <c r="F5893" s="213"/>
      <c r="G5893" s="213"/>
      <c r="H5893" s="213"/>
      <c r="I5893" s="213"/>
      <c r="J5893" s="213"/>
    </row>
    <row r="5894" spans="2:10">
      <c r="B5894" s="239"/>
      <c r="C5894" s="213"/>
      <c r="E5894" s="213"/>
      <c r="F5894" s="213"/>
      <c r="G5894" s="213"/>
      <c r="H5894" s="213"/>
      <c r="I5894" s="213"/>
      <c r="J5894" s="213"/>
    </row>
    <row r="5895" spans="2:10">
      <c r="B5895" s="239"/>
      <c r="C5895" s="213"/>
      <c r="E5895" s="213"/>
      <c r="F5895" s="213"/>
      <c r="G5895" s="213"/>
      <c r="H5895" s="213"/>
      <c r="I5895" s="213"/>
      <c r="J5895" s="213"/>
    </row>
    <row r="5896" spans="2:10">
      <c r="B5896" s="239"/>
      <c r="C5896" s="213"/>
      <c r="E5896" s="213"/>
      <c r="F5896" s="213"/>
      <c r="G5896" s="213"/>
      <c r="H5896" s="213"/>
      <c r="I5896" s="213"/>
      <c r="J5896" s="213"/>
    </row>
    <row r="5897" spans="2:10">
      <c r="B5897" s="239"/>
      <c r="C5897" s="213"/>
      <c r="E5897" s="213"/>
      <c r="F5897" s="213"/>
      <c r="G5897" s="213"/>
      <c r="H5897" s="213"/>
      <c r="I5897" s="213"/>
      <c r="J5897" s="213"/>
    </row>
    <row r="5898" spans="2:10">
      <c r="B5898" s="239"/>
      <c r="C5898" s="213"/>
      <c r="E5898" s="213"/>
      <c r="F5898" s="213"/>
      <c r="G5898" s="213"/>
      <c r="H5898" s="213"/>
      <c r="I5898" s="213"/>
      <c r="J5898" s="213"/>
    </row>
    <row r="5899" spans="2:10">
      <c r="B5899" s="239"/>
      <c r="C5899" s="213"/>
      <c r="E5899" s="213"/>
      <c r="F5899" s="213"/>
      <c r="G5899" s="213"/>
      <c r="H5899" s="213"/>
      <c r="I5899" s="213"/>
      <c r="J5899" s="213"/>
    </row>
    <row r="5900" spans="2:10">
      <c r="B5900" s="239"/>
      <c r="C5900" s="213"/>
      <c r="E5900" s="213"/>
      <c r="F5900" s="213"/>
      <c r="G5900" s="213"/>
      <c r="H5900" s="213"/>
      <c r="I5900" s="213"/>
      <c r="J5900" s="213"/>
    </row>
    <row r="5901" spans="2:10">
      <c r="B5901" s="239"/>
      <c r="C5901" s="213"/>
      <c r="E5901" s="213"/>
      <c r="F5901" s="213"/>
      <c r="G5901" s="213"/>
      <c r="H5901" s="213"/>
      <c r="I5901" s="213"/>
      <c r="J5901" s="213"/>
    </row>
    <row r="5902" spans="2:10">
      <c r="B5902" s="239"/>
      <c r="C5902" s="213"/>
      <c r="E5902" s="213"/>
      <c r="F5902" s="213"/>
      <c r="G5902" s="213"/>
      <c r="H5902" s="213"/>
      <c r="I5902" s="213"/>
      <c r="J5902" s="213"/>
    </row>
    <row r="5903" spans="2:10">
      <c r="B5903" s="239"/>
      <c r="C5903" s="213"/>
      <c r="E5903" s="213"/>
      <c r="F5903" s="213"/>
      <c r="G5903" s="213"/>
      <c r="H5903" s="213"/>
      <c r="I5903" s="213"/>
      <c r="J5903" s="213"/>
    </row>
    <row r="5904" spans="2:10">
      <c r="B5904" s="239"/>
      <c r="C5904" s="213"/>
      <c r="E5904" s="213"/>
      <c r="F5904" s="213"/>
      <c r="G5904" s="213"/>
      <c r="H5904" s="213"/>
      <c r="I5904" s="213"/>
      <c r="J5904" s="213"/>
    </row>
    <row r="5905" spans="2:10">
      <c r="B5905" s="239"/>
      <c r="C5905" s="213"/>
      <c r="E5905" s="213"/>
      <c r="F5905" s="213"/>
      <c r="G5905" s="213"/>
      <c r="H5905" s="213"/>
      <c r="I5905" s="213"/>
      <c r="J5905" s="213"/>
    </row>
    <row r="5906" spans="2:10">
      <c r="B5906" s="239"/>
      <c r="C5906" s="213"/>
      <c r="E5906" s="213"/>
      <c r="F5906" s="213"/>
      <c r="G5906" s="213"/>
      <c r="H5906" s="213"/>
      <c r="I5906" s="213"/>
      <c r="J5906" s="213"/>
    </row>
    <row r="5907" spans="2:10">
      <c r="B5907" s="239"/>
      <c r="C5907" s="213"/>
      <c r="E5907" s="213"/>
      <c r="F5907" s="213"/>
      <c r="G5907" s="213"/>
      <c r="H5907" s="213"/>
      <c r="I5907" s="213"/>
      <c r="J5907" s="213"/>
    </row>
    <row r="5908" spans="2:10">
      <c r="B5908" s="239"/>
      <c r="C5908" s="213"/>
      <c r="E5908" s="213"/>
      <c r="F5908" s="213"/>
      <c r="G5908" s="213"/>
      <c r="H5908" s="213"/>
      <c r="I5908" s="213"/>
      <c r="J5908" s="213"/>
    </row>
    <row r="5909" spans="2:10">
      <c r="B5909" s="239"/>
      <c r="C5909" s="213"/>
      <c r="E5909" s="213"/>
      <c r="F5909" s="213"/>
      <c r="G5909" s="213"/>
      <c r="H5909" s="213"/>
      <c r="I5909" s="213"/>
      <c r="J5909" s="213"/>
    </row>
    <row r="5910" spans="2:10">
      <c r="B5910" s="239"/>
      <c r="C5910" s="213"/>
      <c r="E5910" s="213"/>
      <c r="F5910" s="213"/>
      <c r="G5910" s="213"/>
      <c r="H5910" s="213"/>
      <c r="I5910" s="213"/>
      <c r="J5910" s="213"/>
    </row>
    <row r="5911" spans="2:10">
      <c r="B5911" s="239"/>
      <c r="C5911" s="213"/>
      <c r="E5911" s="213"/>
      <c r="F5911" s="213"/>
      <c r="G5911" s="213"/>
      <c r="H5911" s="213"/>
      <c r="I5911" s="213"/>
      <c r="J5911" s="213"/>
    </row>
    <row r="5912" spans="2:10">
      <c r="B5912" s="239"/>
      <c r="C5912" s="213"/>
      <c r="E5912" s="213"/>
      <c r="F5912" s="213"/>
      <c r="G5912" s="213"/>
      <c r="H5912" s="213"/>
      <c r="I5912" s="213"/>
      <c r="J5912" s="213"/>
    </row>
    <row r="5913" spans="2:10">
      <c r="B5913" s="239"/>
      <c r="C5913" s="213"/>
      <c r="E5913" s="213"/>
      <c r="F5913" s="213"/>
      <c r="G5913" s="213"/>
      <c r="H5913" s="213"/>
      <c r="I5913" s="213"/>
      <c r="J5913" s="213"/>
    </row>
    <row r="5914" spans="2:10">
      <c r="B5914" s="239"/>
      <c r="C5914" s="213"/>
      <c r="E5914" s="213"/>
      <c r="F5914" s="213"/>
      <c r="G5914" s="213"/>
      <c r="H5914" s="213"/>
      <c r="I5914" s="213"/>
      <c r="J5914" s="213"/>
    </row>
    <row r="5915" spans="2:10">
      <c r="B5915" s="239"/>
      <c r="C5915" s="213"/>
      <c r="E5915" s="213"/>
      <c r="F5915" s="213"/>
      <c r="G5915" s="213"/>
      <c r="H5915" s="213"/>
      <c r="I5915" s="213"/>
      <c r="J5915" s="213"/>
    </row>
    <row r="5916" spans="2:10">
      <c r="B5916" s="239"/>
      <c r="C5916" s="213"/>
      <c r="E5916" s="213"/>
      <c r="F5916" s="213"/>
      <c r="G5916" s="213"/>
      <c r="H5916" s="213"/>
      <c r="I5916" s="213"/>
      <c r="J5916" s="213"/>
    </row>
    <row r="5917" spans="2:10">
      <c r="B5917" s="239"/>
      <c r="C5917" s="213"/>
      <c r="E5917" s="213"/>
      <c r="F5917" s="213"/>
      <c r="G5917" s="213"/>
      <c r="H5917" s="213"/>
      <c r="I5917" s="213"/>
      <c r="J5917" s="213"/>
    </row>
    <row r="5918" spans="2:10">
      <c r="B5918" s="239"/>
      <c r="C5918" s="213"/>
      <c r="E5918" s="213"/>
      <c r="F5918" s="213"/>
      <c r="G5918" s="213"/>
      <c r="H5918" s="213"/>
      <c r="I5918" s="213"/>
      <c r="J5918" s="213"/>
    </row>
    <row r="5919" spans="2:10">
      <c r="B5919" s="239"/>
      <c r="C5919" s="213"/>
      <c r="E5919" s="213"/>
      <c r="F5919" s="213"/>
      <c r="G5919" s="213"/>
      <c r="H5919" s="213"/>
      <c r="I5919" s="213"/>
      <c r="J5919" s="213"/>
    </row>
    <row r="5920" spans="2:10">
      <c r="B5920" s="239"/>
      <c r="C5920" s="213"/>
      <c r="E5920" s="213"/>
      <c r="F5920" s="213"/>
      <c r="G5920" s="213"/>
      <c r="H5920" s="213"/>
      <c r="I5920" s="213"/>
      <c r="J5920" s="213"/>
    </row>
    <row r="5921" spans="2:10">
      <c r="B5921" s="239"/>
      <c r="C5921" s="213"/>
      <c r="E5921" s="213"/>
      <c r="F5921" s="213"/>
      <c r="G5921" s="213"/>
      <c r="H5921" s="213"/>
      <c r="I5921" s="213"/>
      <c r="J5921" s="213"/>
    </row>
    <row r="5922" spans="2:10">
      <c r="B5922" s="239"/>
      <c r="C5922" s="213"/>
      <c r="E5922" s="213"/>
      <c r="F5922" s="213"/>
      <c r="G5922" s="213"/>
      <c r="H5922" s="213"/>
      <c r="I5922" s="213"/>
      <c r="J5922" s="213"/>
    </row>
    <row r="5923" spans="2:10">
      <c r="B5923" s="239"/>
      <c r="C5923" s="213"/>
      <c r="E5923" s="213"/>
      <c r="F5923" s="213"/>
      <c r="G5923" s="213"/>
      <c r="H5923" s="213"/>
      <c r="I5923" s="213"/>
      <c r="J5923" s="213"/>
    </row>
    <row r="5924" spans="2:10">
      <c r="B5924" s="239"/>
      <c r="C5924" s="213"/>
      <c r="E5924" s="213"/>
      <c r="F5924" s="213"/>
      <c r="G5924" s="213"/>
      <c r="H5924" s="213"/>
      <c r="I5924" s="213"/>
      <c r="J5924" s="213"/>
    </row>
    <row r="5925" spans="2:10">
      <c r="B5925" s="239"/>
      <c r="C5925" s="213"/>
      <c r="E5925" s="213"/>
      <c r="F5925" s="213"/>
      <c r="G5925" s="213"/>
      <c r="H5925" s="213"/>
      <c r="I5925" s="213"/>
      <c r="J5925" s="213"/>
    </row>
    <row r="5926" spans="2:10">
      <c r="B5926" s="239"/>
      <c r="C5926" s="213"/>
      <c r="E5926" s="213"/>
      <c r="F5926" s="213"/>
      <c r="G5926" s="213"/>
      <c r="H5926" s="213"/>
      <c r="I5926" s="213"/>
      <c r="J5926" s="213"/>
    </row>
    <row r="5927" spans="2:10">
      <c r="B5927" s="239"/>
      <c r="C5927" s="213"/>
      <c r="E5927" s="213"/>
      <c r="F5927" s="213"/>
      <c r="G5927" s="213"/>
      <c r="H5927" s="213"/>
      <c r="I5927" s="213"/>
      <c r="J5927" s="213"/>
    </row>
    <row r="5928" spans="2:10">
      <c r="B5928" s="239"/>
      <c r="C5928" s="213"/>
      <c r="E5928" s="213"/>
      <c r="F5928" s="213"/>
      <c r="G5928" s="213"/>
      <c r="H5928" s="213"/>
      <c r="I5928" s="213"/>
      <c r="J5928" s="213"/>
    </row>
    <row r="5929" spans="2:10">
      <c r="B5929" s="239"/>
      <c r="C5929" s="213"/>
      <c r="E5929" s="213"/>
      <c r="F5929" s="213"/>
      <c r="G5929" s="213"/>
      <c r="H5929" s="213"/>
      <c r="I5929" s="213"/>
      <c r="J5929" s="213"/>
    </row>
    <row r="5930" spans="2:10">
      <c r="B5930" s="239"/>
      <c r="C5930" s="213"/>
      <c r="E5930" s="213"/>
      <c r="F5930" s="213"/>
      <c r="G5930" s="213"/>
      <c r="H5930" s="213"/>
      <c r="I5930" s="213"/>
      <c r="J5930" s="213"/>
    </row>
    <row r="5931" spans="2:10">
      <c r="B5931" s="239"/>
      <c r="C5931" s="213"/>
      <c r="E5931" s="213"/>
      <c r="F5931" s="213"/>
      <c r="G5931" s="213"/>
      <c r="H5931" s="213"/>
      <c r="I5931" s="213"/>
      <c r="J5931" s="213"/>
    </row>
    <row r="5932" spans="2:10">
      <c r="B5932" s="239"/>
      <c r="C5932" s="213"/>
      <c r="E5932" s="213"/>
      <c r="F5932" s="213"/>
      <c r="G5932" s="213"/>
      <c r="H5932" s="213"/>
      <c r="I5932" s="213"/>
      <c r="J5932" s="213"/>
    </row>
    <row r="5933" spans="2:10">
      <c r="B5933" s="239"/>
      <c r="C5933" s="213"/>
      <c r="E5933" s="213"/>
      <c r="F5933" s="213"/>
      <c r="G5933" s="213"/>
      <c r="H5933" s="213"/>
      <c r="I5933" s="213"/>
      <c r="J5933" s="213"/>
    </row>
    <row r="5934" spans="2:10">
      <c r="B5934" s="239"/>
      <c r="C5934" s="213"/>
      <c r="E5934" s="213"/>
      <c r="F5934" s="213"/>
      <c r="G5934" s="213"/>
      <c r="H5934" s="213"/>
      <c r="I5934" s="213"/>
      <c r="J5934" s="213"/>
    </row>
    <row r="5935" spans="2:10">
      <c r="B5935" s="239"/>
      <c r="C5935" s="213"/>
      <c r="E5935" s="213"/>
      <c r="F5935" s="213"/>
      <c r="G5935" s="213"/>
      <c r="H5935" s="213"/>
      <c r="I5935" s="213"/>
      <c r="J5935" s="213"/>
    </row>
    <row r="5936" spans="2:10">
      <c r="B5936" s="239"/>
      <c r="C5936" s="213"/>
      <c r="E5936" s="213"/>
      <c r="F5936" s="213"/>
      <c r="G5936" s="213"/>
      <c r="H5936" s="213"/>
      <c r="I5936" s="213"/>
      <c r="J5936" s="213"/>
    </row>
    <row r="5937" spans="2:10">
      <c r="B5937" s="239"/>
      <c r="C5937" s="213"/>
      <c r="E5937" s="213"/>
      <c r="F5937" s="213"/>
      <c r="G5937" s="213"/>
      <c r="H5937" s="213"/>
      <c r="I5937" s="213"/>
      <c r="J5937" s="213"/>
    </row>
    <row r="5938" spans="2:10">
      <c r="B5938" s="239"/>
      <c r="C5938" s="213"/>
      <c r="E5938" s="213"/>
      <c r="F5938" s="213"/>
      <c r="G5938" s="213"/>
      <c r="H5938" s="213"/>
      <c r="I5938" s="213"/>
      <c r="J5938" s="213"/>
    </row>
    <row r="5939" spans="2:10">
      <c r="B5939" s="239"/>
      <c r="C5939" s="213"/>
      <c r="E5939" s="213"/>
      <c r="F5939" s="213"/>
      <c r="G5939" s="213"/>
      <c r="H5939" s="213"/>
      <c r="I5939" s="213"/>
      <c r="J5939" s="213"/>
    </row>
    <row r="5940" spans="2:10">
      <c r="B5940" s="239"/>
      <c r="C5940" s="213"/>
      <c r="E5940" s="213"/>
      <c r="F5940" s="213"/>
      <c r="G5940" s="213"/>
      <c r="H5940" s="213"/>
      <c r="I5940" s="213"/>
      <c r="J5940" s="213"/>
    </row>
    <row r="5941" spans="2:10">
      <c r="B5941" s="239"/>
      <c r="C5941" s="213"/>
      <c r="E5941" s="213"/>
      <c r="F5941" s="213"/>
      <c r="G5941" s="213"/>
      <c r="H5941" s="213"/>
      <c r="I5941" s="213"/>
      <c r="J5941" s="213"/>
    </row>
    <row r="5942" spans="2:10">
      <c r="B5942" s="239"/>
      <c r="C5942" s="213"/>
      <c r="E5942" s="213"/>
      <c r="F5942" s="213"/>
      <c r="G5942" s="213"/>
      <c r="H5942" s="213"/>
      <c r="I5942" s="213"/>
      <c r="J5942" s="213"/>
    </row>
    <row r="5943" spans="2:10">
      <c r="B5943" s="239"/>
      <c r="C5943" s="213"/>
      <c r="E5943" s="213"/>
      <c r="F5943" s="213"/>
      <c r="G5943" s="213"/>
      <c r="H5943" s="213"/>
      <c r="I5943" s="213"/>
      <c r="J5943" s="213"/>
    </row>
    <row r="5944" spans="2:10">
      <c r="B5944" s="239"/>
      <c r="C5944" s="213"/>
      <c r="E5944" s="213"/>
      <c r="F5944" s="213"/>
      <c r="G5944" s="213"/>
      <c r="H5944" s="213"/>
      <c r="I5944" s="213"/>
      <c r="J5944" s="213"/>
    </row>
    <row r="5945" spans="2:10">
      <c r="B5945" s="239"/>
      <c r="C5945" s="213"/>
      <c r="E5945" s="213"/>
      <c r="F5945" s="213"/>
      <c r="G5945" s="213"/>
      <c r="H5945" s="213"/>
      <c r="I5945" s="213"/>
      <c r="J5945" s="213"/>
    </row>
    <row r="5946" spans="2:10">
      <c r="B5946" s="239"/>
      <c r="C5946" s="213"/>
      <c r="E5946" s="213"/>
      <c r="F5946" s="213"/>
      <c r="G5946" s="213"/>
      <c r="H5946" s="213"/>
      <c r="I5946" s="213"/>
      <c r="J5946" s="213"/>
    </row>
    <row r="5947" spans="2:10">
      <c r="B5947" s="239"/>
      <c r="C5947" s="213"/>
      <c r="E5947" s="213"/>
      <c r="F5947" s="213"/>
      <c r="G5947" s="213"/>
      <c r="H5947" s="213"/>
      <c r="I5947" s="213"/>
      <c r="J5947" s="213"/>
    </row>
    <row r="5948" spans="2:10">
      <c r="B5948" s="239"/>
      <c r="C5948" s="213"/>
      <c r="E5948" s="213"/>
      <c r="F5948" s="213"/>
      <c r="G5948" s="213"/>
      <c r="H5948" s="213"/>
      <c r="I5948" s="213"/>
      <c r="J5948" s="213"/>
    </row>
    <row r="5949" spans="2:10">
      <c r="B5949" s="239"/>
      <c r="C5949" s="213"/>
      <c r="E5949" s="213"/>
      <c r="F5949" s="213"/>
      <c r="G5949" s="213"/>
      <c r="H5949" s="213"/>
      <c r="I5949" s="213"/>
      <c r="J5949" s="213"/>
    </row>
    <row r="5950" spans="2:10">
      <c r="B5950" s="239"/>
      <c r="C5950" s="213"/>
      <c r="E5950" s="213"/>
      <c r="F5950" s="213"/>
      <c r="G5950" s="213"/>
      <c r="H5950" s="213"/>
      <c r="I5950" s="213"/>
      <c r="J5950" s="213"/>
    </row>
    <row r="5951" spans="2:10">
      <c r="B5951" s="239"/>
      <c r="C5951" s="213"/>
      <c r="E5951" s="213"/>
      <c r="F5951" s="213"/>
      <c r="G5951" s="213"/>
      <c r="H5951" s="213"/>
      <c r="I5951" s="213"/>
      <c r="J5951" s="213"/>
    </row>
    <row r="5952" spans="2:10">
      <c r="B5952" s="239"/>
      <c r="C5952" s="213"/>
      <c r="E5952" s="213"/>
      <c r="F5952" s="213"/>
      <c r="G5952" s="213"/>
      <c r="H5952" s="213"/>
      <c r="I5952" s="213"/>
      <c r="J5952" s="213"/>
    </row>
    <row r="5953" spans="2:10">
      <c r="B5953" s="239"/>
      <c r="C5953" s="213"/>
      <c r="E5953" s="213"/>
      <c r="F5953" s="213"/>
      <c r="G5953" s="213"/>
      <c r="H5953" s="213"/>
      <c r="I5953" s="213"/>
      <c r="J5953" s="213"/>
    </row>
    <row r="5954" spans="2:10">
      <c r="B5954" s="239"/>
      <c r="C5954" s="213"/>
      <c r="E5954" s="213"/>
      <c r="F5954" s="213"/>
      <c r="G5954" s="213"/>
      <c r="H5954" s="213"/>
      <c r="I5954" s="213"/>
      <c r="J5954" s="213"/>
    </row>
    <row r="5955" spans="2:10">
      <c r="B5955" s="239"/>
      <c r="C5955" s="213"/>
      <c r="E5955" s="213"/>
      <c r="F5955" s="213"/>
      <c r="G5955" s="213"/>
      <c r="H5955" s="213"/>
      <c r="I5955" s="213"/>
      <c r="J5955" s="213"/>
    </row>
    <row r="5956" spans="2:10">
      <c r="B5956" s="239"/>
      <c r="C5956" s="213"/>
      <c r="E5956" s="213"/>
      <c r="F5956" s="213"/>
      <c r="G5956" s="213"/>
      <c r="H5956" s="213"/>
      <c r="I5956" s="213"/>
      <c r="J5956" s="213"/>
    </row>
    <row r="5957" spans="2:10">
      <c r="B5957" s="239"/>
      <c r="C5957" s="213"/>
      <c r="E5957" s="213"/>
      <c r="F5957" s="213"/>
      <c r="G5957" s="213"/>
      <c r="H5957" s="213"/>
      <c r="I5957" s="213"/>
      <c r="J5957" s="213"/>
    </row>
    <row r="5958" spans="2:10">
      <c r="B5958" s="239"/>
      <c r="C5958" s="213"/>
      <c r="E5958" s="213"/>
      <c r="F5958" s="213"/>
      <c r="G5958" s="213"/>
      <c r="H5958" s="213"/>
      <c r="I5958" s="213"/>
      <c r="J5958" s="213"/>
    </row>
    <row r="5959" spans="2:10">
      <c r="B5959" s="239"/>
      <c r="C5959" s="213"/>
      <c r="E5959" s="213"/>
      <c r="F5959" s="213"/>
      <c r="G5959" s="213"/>
      <c r="H5959" s="213"/>
      <c r="I5959" s="213"/>
      <c r="J5959" s="213"/>
    </row>
    <row r="5960" spans="2:10">
      <c r="B5960" s="239"/>
      <c r="C5960" s="213"/>
      <c r="E5960" s="213"/>
      <c r="F5960" s="213"/>
      <c r="G5960" s="213"/>
      <c r="H5960" s="213"/>
      <c r="I5960" s="213"/>
      <c r="J5960" s="213"/>
    </row>
    <row r="5961" spans="2:10">
      <c r="B5961" s="239"/>
      <c r="C5961" s="213"/>
      <c r="E5961" s="213"/>
      <c r="F5961" s="213"/>
      <c r="G5961" s="213"/>
      <c r="H5961" s="213"/>
      <c r="I5961" s="213"/>
      <c r="J5961" s="213"/>
    </row>
    <row r="5962" spans="2:10">
      <c r="B5962" s="239"/>
      <c r="C5962" s="213"/>
      <c r="E5962" s="213"/>
      <c r="F5962" s="213"/>
      <c r="G5962" s="213"/>
      <c r="H5962" s="213"/>
      <c r="I5962" s="213"/>
      <c r="J5962" s="213"/>
    </row>
    <row r="5963" spans="2:10">
      <c r="B5963" s="239"/>
      <c r="C5963" s="213"/>
      <c r="E5963" s="213"/>
      <c r="F5963" s="213"/>
      <c r="G5963" s="213"/>
      <c r="H5963" s="213"/>
      <c r="I5963" s="213"/>
      <c r="J5963" s="213"/>
    </row>
    <row r="5964" spans="2:10">
      <c r="B5964" s="239"/>
      <c r="C5964" s="213"/>
      <c r="E5964" s="213"/>
      <c r="F5964" s="213"/>
      <c r="G5964" s="213"/>
      <c r="H5964" s="213"/>
      <c r="I5964" s="213"/>
      <c r="J5964" s="213"/>
    </row>
    <row r="5965" spans="2:10">
      <c r="B5965" s="239"/>
      <c r="C5965" s="213"/>
      <c r="E5965" s="213"/>
      <c r="F5965" s="213"/>
      <c r="G5965" s="213"/>
      <c r="H5965" s="213"/>
      <c r="I5965" s="213"/>
      <c r="J5965" s="213"/>
    </row>
    <row r="5966" spans="2:10">
      <c r="B5966" s="239"/>
      <c r="C5966" s="213"/>
      <c r="E5966" s="213"/>
      <c r="F5966" s="213"/>
      <c r="G5966" s="213"/>
      <c r="H5966" s="213"/>
      <c r="I5966" s="213"/>
      <c r="J5966" s="213"/>
    </row>
    <row r="5967" spans="2:10">
      <c r="B5967" s="239"/>
      <c r="C5967" s="213"/>
      <c r="E5967" s="213"/>
      <c r="F5967" s="213"/>
      <c r="G5967" s="213"/>
      <c r="H5967" s="213"/>
      <c r="I5967" s="213"/>
      <c r="J5967" s="213"/>
    </row>
    <row r="5968" spans="2:10">
      <c r="B5968" s="239"/>
      <c r="C5968" s="213"/>
      <c r="E5968" s="213"/>
      <c r="F5968" s="213"/>
      <c r="G5968" s="213"/>
      <c r="H5968" s="213"/>
      <c r="I5968" s="213"/>
      <c r="J5968" s="213"/>
    </row>
    <row r="5969" spans="2:10">
      <c r="B5969" s="239"/>
      <c r="C5969" s="213"/>
      <c r="E5969" s="213"/>
      <c r="F5969" s="213"/>
      <c r="G5969" s="213"/>
      <c r="H5969" s="213"/>
      <c r="I5969" s="213"/>
      <c r="J5969" s="213"/>
    </row>
    <row r="5970" spans="2:10">
      <c r="B5970" s="239"/>
      <c r="C5970" s="213"/>
      <c r="E5970" s="213"/>
      <c r="F5970" s="213"/>
      <c r="G5970" s="213"/>
      <c r="H5970" s="213"/>
      <c r="I5970" s="213"/>
      <c r="J5970" s="213"/>
    </row>
    <row r="5971" spans="2:10">
      <c r="B5971" s="239"/>
      <c r="C5971" s="213"/>
      <c r="E5971" s="213"/>
      <c r="F5971" s="213"/>
      <c r="G5971" s="213"/>
      <c r="H5971" s="213"/>
      <c r="I5971" s="213"/>
      <c r="J5971" s="213"/>
    </row>
    <row r="5972" spans="2:10">
      <c r="B5972" s="239"/>
      <c r="C5972" s="213"/>
      <c r="E5972" s="213"/>
      <c r="F5972" s="213"/>
      <c r="G5972" s="213"/>
      <c r="H5972" s="213"/>
      <c r="I5972" s="213"/>
      <c r="J5972" s="213"/>
    </row>
    <row r="5973" spans="2:10">
      <c r="B5973" s="239"/>
      <c r="C5973" s="213"/>
      <c r="E5973" s="213"/>
      <c r="F5973" s="213"/>
      <c r="G5973" s="213"/>
      <c r="H5973" s="213"/>
      <c r="I5973" s="213"/>
      <c r="J5973" s="213"/>
    </row>
    <row r="5974" spans="2:10">
      <c r="B5974" s="239"/>
      <c r="C5974" s="213"/>
      <c r="E5974" s="213"/>
      <c r="F5974" s="213"/>
      <c r="G5974" s="213"/>
      <c r="H5974" s="213"/>
      <c r="I5974" s="213"/>
      <c r="J5974" s="213"/>
    </row>
    <row r="5975" spans="2:10">
      <c r="B5975" s="239"/>
      <c r="C5975" s="213"/>
      <c r="E5975" s="213"/>
      <c r="F5975" s="213"/>
      <c r="G5975" s="213"/>
      <c r="H5975" s="213"/>
      <c r="I5975" s="213"/>
      <c r="J5975" s="213"/>
    </row>
    <row r="5976" spans="2:10">
      <c r="B5976" s="239"/>
      <c r="C5976" s="213"/>
      <c r="E5976" s="213"/>
      <c r="F5976" s="213"/>
      <c r="G5976" s="213"/>
      <c r="H5976" s="213"/>
      <c r="I5976" s="213"/>
      <c r="J5976" s="213"/>
    </row>
    <row r="5977" spans="2:10">
      <c r="B5977" s="239"/>
      <c r="C5977" s="213"/>
      <c r="E5977" s="213"/>
      <c r="F5977" s="213"/>
      <c r="G5977" s="213"/>
      <c r="H5977" s="213"/>
      <c r="I5977" s="213"/>
      <c r="J5977" s="213"/>
    </row>
    <row r="5978" spans="2:10">
      <c r="B5978" s="239"/>
      <c r="C5978" s="213"/>
      <c r="E5978" s="213"/>
      <c r="F5978" s="213"/>
      <c r="G5978" s="213"/>
      <c r="H5978" s="213"/>
      <c r="I5978" s="213"/>
      <c r="J5978" s="213"/>
    </row>
    <row r="5979" spans="2:10">
      <c r="B5979" s="239"/>
      <c r="C5979" s="213"/>
      <c r="E5979" s="213"/>
      <c r="F5979" s="213"/>
      <c r="G5979" s="213"/>
      <c r="H5979" s="213"/>
      <c r="I5979" s="213"/>
      <c r="J5979" s="213"/>
    </row>
    <row r="5980" spans="2:10">
      <c r="B5980" s="239"/>
      <c r="C5980" s="213"/>
      <c r="E5980" s="213"/>
      <c r="F5980" s="213"/>
      <c r="G5980" s="213"/>
      <c r="H5980" s="213"/>
      <c r="I5980" s="213"/>
      <c r="J5980" s="213"/>
    </row>
    <row r="5981" spans="2:10">
      <c r="B5981" s="239"/>
      <c r="C5981" s="213"/>
      <c r="E5981" s="213"/>
      <c r="F5981" s="213"/>
      <c r="G5981" s="213"/>
      <c r="H5981" s="213"/>
      <c r="I5981" s="213"/>
      <c r="J5981" s="213"/>
    </row>
    <row r="5982" spans="2:10">
      <c r="B5982" s="239"/>
      <c r="C5982" s="213"/>
      <c r="E5982" s="213"/>
      <c r="F5982" s="213"/>
      <c r="G5982" s="213"/>
      <c r="H5982" s="213"/>
      <c r="I5982" s="213"/>
      <c r="J5982" s="213"/>
    </row>
    <row r="5983" spans="2:10">
      <c r="B5983" s="239"/>
      <c r="C5983" s="213"/>
      <c r="E5983" s="213"/>
      <c r="F5983" s="213"/>
      <c r="G5983" s="213"/>
      <c r="H5983" s="213"/>
      <c r="I5983" s="213"/>
      <c r="J5983" s="213"/>
    </row>
    <row r="5984" spans="2:10">
      <c r="B5984" s="239"/>
      <c r="C5984" s="213"/>
      <c r="E5984" s="213"/>
      <c r="F5984" s="213"/>
      <c r="G5984" s="213"/>
      <c r="H5984" s="213"/>
      <c r="I5984" s="213"/>
      <c r="J5984" s="213"/>
    </row>
    <row r="5985" spans="2:10">
      <c r="B5985" s="239"/>
      <c r="C5985" s="213"/>
      <c r="E5985" s="213"/>
      <c r="F5985" s="213"/>
      <c r="G5985" s="213"/>
      <c r="H5985" s="213"/>
      <c r="I5985" s="213"/>
      <c r="J5985" s="213"/>
    </row>
    <row r="5986" spans="2:10">
      <c r="B5986" s="239"/>
      <c r="C5986" s="213"/>
      <c r="E5986" s="213"/>
      <c r="F5986" s="213"/>
      <c r="G5986" s="213"/>
      <c r="H5986" s="213"/>
      <c r="I5986" s="213"/>
      <c r="J5986" s="213"/>
    </row>
    <row r="5987" spans="2:10">
      <c r="B5987" s="239"/>
      <c r="C5987" s="213"/>
      <c r="E5987" s="213"/>
      <c r="F5987" s="213"/>
      <c r="G5987" s="213"/>
      <c r="H5987" s="213"/>
      <c r="I5987" s="213"/>
      <c r="J5987" s="213"/>
    </row>
    <row r="5988" spans="2:10">
      <c r="B5988" s="239"/>
      <c r="C5988" s="213"/>
      <c r="E5988" s="213"/>
      <c r="F5988" s="213"/>
      <c r="G5988" s="213"/>
      <c r="H5988" s="213"/>
      <c r="I5988" s="213"/>
      <c r="J5988" s="213"/>
    </row>
    <row r="5989" spans="2:10">
      <c r="B5989" s="239"/>
      <c r="C5989" s="213"/>
      <c r="E5989" s="213"/>
      <c r="F5989" s="213"/>
      <c r="G5989" s="213"/>
      <c r="H5989" s="213"/>
      <c r="I5989" s="213"/>
      <c r="J5989" s="213"/>
    </row>
    <row r="5990" spans="2:10">
      <c r="B5990" s="239"/>
      <c r="C5990" s="213"/>
      <c r="E5990" s="213"/>
      <c r="F5990" s="213"/>
      <c r="G5990" s="213"/>
      <c r="H5990" s="213"/>
      <c r="I5990" s="213"/>
      <c r="J5990" s="213"/>
    </row>
    <row r="5991" spans="2:10">
      <c r="B5991" s="239"/>
      <c r="C5991" s="213"/>
      <c r="E5991" s="213"/>
      <c r="F5991" s="213"/>
      <c r="G5991" s="213"/>
      <c r="H5991" s="213"/>
      <c r="I5991" s="213"/>
      <c r="J5991" s="213"/>
    </row>
    <row r="5992" spans="2:10">
      <c r="B5992" s="239"/>
      <c r="C5992" s="213"/>
      <c r="E5992" s="213"/>
      <c r="F5992" s="213"/>
      <c r="G5992" s="213"/>
      <c r="H5992" s="213"/>
      <c r="I5992" s="213"/>
      <c r="J5992" s="213"/>
    </row>
    <row r="5993" spans="2:10">
      <c r="B5993" s="239"/>
      <c r="C5993" s="213"/>
      <c r="E5993" s="213"/>
      <c r="F5993" s="213"/>
      <c r="G5993" s="213"/>
      <c r="H5993" s="213"/>
      <c r="I5993" s="213"/>
      <c r="J5993" s="213"/>
    </row>
    <row r="5994" spans="2:10">
      <c r="B5994" s="239"/>
      <c r="C5994" s="213"/>
      <c r="E5994" s="213"/>
      <c r="F5994" s="213"/>
      <c r="G5994" s="213"/>
      <c r="H5994" s="213"/>
      <c r="I5994" s="213"/>
      <c r="J5994" s="213"/>
    </row>
    <row r="5995" spans="2:10">
      <c r="B5995" s="239"/>
      <c r="C5995" s="213"/>
      <c r="E5995" s="213"/>
      <c r="F5995" s="213"/>
      <c r="G5995" s="213"/>
      <c r="H5995" s="213"/>
      <c r="I5995" s="213"/>
      <c r="J5995" s="213"/>
    </row>
    <row r="5996" spans="2:10">
      <c r="B5996" s="239"/>
      <c r="C5996" s="213"/>
      <c r="E5996" s="213"/>
      <c r="F5996" s="213"/>
      <c r="G5996" s="213"/>
      <c r="H5996" s="213"/>
      <c r="I5996" s="213"/>
      <c r="J5996" s="213"/>
    </row>
    <row r="5997" spans="2:10">
      <c r="B5997" s="239"/>
      <c r="C5997" s="213"/>
      <c r="E5997" s="213"/>
      <c r="F5997" s="213"/>
      <c r="G5997" s="213"/>
      <c r="H5997" s="213"/>
      <c r="I5997" s="213"/>
      <c r="J5997" s="213"/>
    </row>
    <row r="5998" spans="2:10">
      <c r="B5998" s="239"/>
      <c r="C5998" s="213"/>
      <c r="E5998" s="213"/>
      <c r="F5998" s="213"/>
      <c r="G5998" s="213"/>
      <c r="H5998" s="213"/>
      <c r="I5998" s="213"/>
      <c r="J5998" s="213"/>
    </row>
    <row r="5999" spans="2:10">
      <c r="B5999" s="239"/>
      <c r="C5999" s="213"/>
      <c r="E5999" s="213"/>
      <c r="F5999" s="213"/>
      <c r="G5999" s="213"/>
      <c r="H5999" s="213"/>
      <c r="I5999" s="213"/>
      <c r="J5999" s="213"/>
    </row>
    <row r="6000" spans="2:10">
      <c r="B6000" s="239"/>
      <c r="C6000" s="213"/>
      <c r="E6000" s="213"/>
      <c r="F6000" s="213"/>
      <c r="G6000" s="213"/>
      <c r="H6000" s="213"/>
      <c r="I6000" s="213"/>
      <c r="J6000" s="213"/>
    </row>
    <row r="6001" spans="2:10">
      <c r="B6001" s="239"/>
      <c r="C6001" s="213"/>
      <c r="E6001" s="213"/>
      <c r="F6001" s="213"/>
      <c r="G6001" s="213"/>
      <c r="H6001" s="213"/>
      <c r="I6001" s="213"/>
      <c r="J6001" s="213"/>
    </row>
    <row r="6002" spans="2:10">
      <c r="B6002" s="239"/>
      <c r="C6002" s="213"/>
      <c r="E6002" s="213"/>
      <c r="F6002" s="213"/>
      <c r="G6002" s="213"/>
      <c r="H6002" s="213"/>
      <c r="I6002" s="213"/>
      <c r="J6002" s="213"/>
    </row>
    <row r="6003" spans="2:10">
      <c r="B6003" s="239"/>
      <c r="C6003" s="213"/>
      <c r="E6003" s="213"/>
      <c r="F6003" s="213"/>
      <c r="G6003" s="213"/>
      <c r="H6003" s="213"/>
      <c r="I6003" s="213"/>
      <c r="J6003" s="213"/>
    </row>
    <row r="6004" spans="2:10">
      <c r="B6004" s="239"/>
      <c r="C6004" s="213"/>
      <c r="E6004" s="213"/>
      <c r="F6004" s="213"/>
      <c r="G6004" s="213"/>
      <c r="H6004" s="213"/>
      <c r="I6004" s="213"/>
      <c r="J6004" s="213"/>
    </row>
    <row r="6005" spans="2:10">
      <c r="B6005" s="239"/>
      <c r="C6005" s="213"/>
      <c r="E6005" s="213"/>
      <c r="F6005" s="213"/>
      <c r="G6005" s="213"/>
      <c r="H6005" s="213"/>
      <c r="I6005" s="213"/>
      <c r="J6005" s="213"/>
    </row>
    <row r="6006" spans="2:10">
      <c r="B6006" s="239"/>
      <c r="C6006" s="213"/>
      <c r="E6006" s="213"/>
      <c r="F6006" s="213"/>
      <c r="G6006" s="213"/>
      <c r="H6006" s="213"/>
      <c r="I6006" s="213"/>
      <c r="J6006" s="213"/>
    </row>
    <row r="6007" spans="2:10">
      <c r="B6007" s="239"/>
      <c r="C6007" s="213"/>
      <c r="E6007" s="213"/>
      <c r="F6007" s="213"/>
      <c r="G6007" s="213"/>
      <c r="H6007" s="213"/>
      <c r="I6007" s="213"/>
      <c r="J6007" s="213"/>
    </row>
    <row r="6008" spans="2:10">
      <c r="B6008" s="239"/>
      <c r="C6008" s="213"/>
      <c r="E6008" s="213"/>
      <c r="F6008" s="213"/>
      <c r="G6008" s="213"/>
      <c r="H6008" s="213"/>
      <c r="I6008" s="213"/>
      <c r="J6008" s="213"/>
    </row>
    <row r="6009" spans="2:10">
      <c r="B6009" s="239"/>
      <c r="C6009" s="213"/>
      <c r="E6009" s="213"/>
      <c r="F6009" s="213"/>
      <c r="G6009" s="213"/>
      <c r="H6009" s="213"/>
      <c r="I6009" s="213"/>
      <c r="J6009" s="213"/>
    </row>
    <row r="6010" spans="2:10">
      <c r="B6010" s="239"/>
      <c r="C6010" s="213"/>
      <c r="E6010" s="213"/>
      <c r="F6010" s="213"/>
      <c r="G6010" s="213"/>
      <c r="H6010" s="213"/>
      <c r="I6010" s="213"/>
      <c r="J6010" s="213"/>
    </row>
    <row r="6011" spans="2:10">
      <c r="B6011" s="239"/>
      <c r="C6011" s="213"/>
      <c r="E6011" s="213"/>
      <c r="F6011" s="213"/>
      <c r="G6011" s="213"/>
      <c r="H6011" s="213"/>
      <c r="I6011" s="213"/>
      <c r="J6011" s="213"/>
    </row>
    <row r="6012" spans="2:10">
      <c r="B6012" s="239"/>
      <c r="C6012" s="213"/>
      <c r="E6012" s="213"/>
      <c r="F6012" s="213"/>
      <c r="G6012" s="213"/>
      <c r="H6012" s="213"/>
      <c r="I6012" s="213"/>
      <c r="J6012" s="213"/>
    </row>
    <row r="6013" spans="2:10">
      <c r="B6013" s="239"/>
      <c r="C6013" s="213"/>
      <c r="E6013" s="213"/>
      <c r="F6013" s="213"/>
      <c r="G6013" s="213"/>
      <c r="H6013" s="213"/>
      <c r="I6013" s="213"/>
      <c r="J6013" s="213"/>
    </row>
    <row r="6014" spans="2:10">
      <c r="B6014" s="239"/>
      <c r="C6014" s="213"/>
      <c r="E6014" s="213"/>
      <c r="F6014" s="213"/>
      <c r="G6014" s="213"/>
      <c r="H6014" s="213"/>
      <c r="I6014" s="213"/>
      <c r="J6014" s="213"/>
    </row>
    <row r="6015" spans="2:10">
      <c r="B6015" s="239"/>
      <c r="C6015" s="213"/>
      <c r="E6015" s="213"/>
      <c r="F6015" s="213"/>
      <c r="G6015" s="213"/>
      <c r="H6015" s="213"/>
      <c r="I6015" s="213"/>
      <c r="J6015" s="213"/>
    </row>
    <row r="6016" spans="2:10">
      <c r="B6016" s="239"/>
      <c r="C6016" s="213"/>
      <c r="E6016" s="213"/>
      <c r="F6016" s="213"/>
      <c r="G6016" s="213"/>
      <c r="H6016" s="213"/>
      <c r="I6016" s="213"/>
      <c r="J6016" s="213"/>
    </row>
    <row r="6017" spans="2:10">
      <c r="B6017" s="239"/>
      <c r="C6017" s="213"/>
      <c r="E6017" s="213"/>
      <c r="F6017" s="213"/>
      <c r="G6017" s="213"/>
      <c r="H6017" s="213"/>
      <c r="I6017" s="213"/>
      <c r="J6017" s="213"/>
    </row>
    <row r="6018" spans="2:10">
      <c r="B6018" s="239"/>
      <c r="C6018" s="213"/>
      <c r="E6018" s="213"/>
      <c r="F6018" s="213"/>
      <c r="G6018" s="213"/>
      <c r="H6018" s="213"/>
      <c r="I6018" s="213"/>
      <c r="J6018" s="213"/>
    </row>
    <row r="6019" spans="2:10">
      <c r="B6019" s="239"/>
      <c r="C6019" s="213"/>
      <c r="E6019" s="213"/>
      <c r="F6019" s="213"/>
      <c r="G6019" s="213"/>
      <c r="H6019" s="213"/>
      <c r="I6019" s="213"/>
      <c r="J6019" s="213"/>
    </row>
    <row r="6020" spans="2:10">
      <c r="B6020" s="239"/>
      <c r="C6020" s="213"/>
      <c r="E6020" s="213"/>
      <c r="F6020" s="213"/>
      <c r="G6020" s="213"/>
      <c r="H6020" s="213"/>
      <c r="I6020" s="213"/>
      <c r="J6020" s="213"/>
    </row>
    <row r="6021" spans="2:10">
      <c r="B6021" s="239"/>
      <c r="C6021" s="213"/>
      <c r="E6021" s="213"/>
      <c r="F6021" s="213"/>
      <c r="G6021" s="213"/>
      <c r="H6021" s="213"/>
      <c r="I6021" s="213"/>
      <c r="J6021" s="213"/>
    </row>
    <row r="6022" spans="2:10">
      <c r="B6022" s="239"/>
      <c r="C6022" s="213"/>
      <c r="E6022" s="213"/>
      <c r="F6022" s="213"/>
      <c r="G6022" s="213"/>
      <c r="H6022" s="213"/>
      <c r="I6022" s="213"/>
      <c r="J6022" s="213"/>
    </row>
    <row r="6023" spans="2:10">
      <c r="B6023" s="239"/>
      <c r="C6023" s="213"/>
      <c r="E6023" s="213"/>
      <c r="F6023" s="213"/>
      <c r="G6023" s="213"/>
      <c r="H6023" s="213"/>
      <c r="I6023" s="213"/>
      <c r="J6023" s="213"/>
    </row>
    <row r="6024" spans="2:10">
      <c r="B6024" s="239"/>
      <c r="C6024" s="213"/>
      <c r="E6024" s="213"/>
      <c r="F6024" s="213"/>
      <c r="G6024" s="213"/>
      <c r="H6024" s="213"/>
      <c r="I6024" s="213"/>
      <c r="J6024" s="213"/>
    </row>
    <row r="6025" spans="2:10">
      <c r="B6025" s="239"/>
      <c r="C6025" s="213"/>
      <c r="E6025" s="213"/>
      <c r="F6025" s="213"/>
      <c r="G6025" s="213"/>
      <c r="H6025" s="213"/>
      <c r="I6025" s="213"/>
      <c r="J6025" s="213"/>
    </row>
    <row r="6026" spans="2:10">
      <c r="B6026" s="239"/>
      <c r="C6026" s="213"/>
      <c r="E6026" s="213"/>
      <c r="F6026" s="213"/>
      <c r="G6026" s="213"/>
      <c r="H6026" s="213"/>
      <c r="I6026" s="213"/>
      <c r="J6026" s="213"/>
    </row>
    <row r="6027" spans="2:10">
      <c r="B6027" s="239"/>
      <c r="C6027" s="213"/>
      <c r="E6027" s="213"/>
      <c r="F6027" s="213"/>
      <c r="G6027" s="213"/>
      <c r="H6027" s="213"/>
      <c r="I6027" s="213"/>
      <c r="J6027" s="213"/>
    </row>
    <row r="6028" spans="2:10">
      <c r="B6028" s="239"/>
      <c r="C6028" s="213"/>
      <c r="E6028" s="213"/>
      <c r="F6028" s="213"/>
      <c r="G6028" s="213"/>
      <c r="H6028" s="213"/>
      <c r="I6028" s="213"/>
      <c r="J6028" s="213"/>
    </row>
    <row r="6029" spans="2:10">
      <c r="B6029" s="239"/>
      <c r="C6029" s="213"/>
      <c r="E6029" s="213"/>
      <c r="F6029" s="213"/>
      <c r="G6029" s="213"/>
      <c r="H6029" s="213"/>
      <c r="I6029" s="213"/>
      <c r="J6029" s="213"/>
    </row>
    <row r="6030" spans="2:10">
      <c r="B6030" s="239"/>
      <c r="C6030" s="213"/>
      <c r="E6030" s="213"/>
      <c r="F6030" s="213"/>
      <c r="G6030" s="213"/>
      <c r="H6030" s="213"/>
      <c r="I6030" s="213"/>
      <c r="J6030" s="213"/>
    </row>
    <row r="6031" spans="2:10">
      <c r="B6031" s="239"/>
      <c r="C6031" s="213"/>
      <c r="E6031" s="213"/>
      <c r="F6031" s="213"/>
      <c r="G6031" s="213"/>
      <c r="H6031" s="213"/>
      <c r="I6031" s="213"/>
      <c r="J6031" s="213"/>
    </row>
    <row r="6032" spans="2:10">
      <c r="B6032" s="239"/>
      <c r="C6032" s="213"/>
      <c r="E6032" s="213"/>
      <c r="F6032" s="213"/>
      <c r="G6032" s="213"/>
      <c r="H6032" s="213"/>
      <c r="I6032" s="213"/>
      <c r="J6032" s="213"/>
    </row>
    <row r="6033" spans="2:10">
      <c r="B6033" s="239"/>
      <c r="C6033" s="213"/>
      <c r="E6033" s="213"/>
      <c r="F6033" s="213"/>
      <c r="G6033" s="213"/>
      <c r="H6033" s="213"/>
      <c r="I6033" s="213"/>
      <c r="J6033" s="213"/>
    </row>
    <row r="6034" spans="2:10">
      <c r="B6034" s="239"/>
      <c r="C6034" s="213"/>
      <c r="E6034" s="213"/>
      <c r="F6034" s="213"/>
      <c r="G6034" s="213"/>
      <c r="H6034" s="213"/>
      <c r="I6034" s="213"/>
      <c r="J6034" s="213"/>
    </row>
    <row r="6035" spans="2:10">
      <c r="B6035" s="239"/>
      <c r="C6035" s="213"/>
      <c r="E6035" s="213"/>
      <c r="F6035" s="213"/>
      <c r="G6035" s="213"/>
      <c r="H6035" s="213"/>
      <c r="I6035" s="213"/>
      <c r="J6035" s="213"/>
    </row>
    <row r="6036" spans="2:10">
      <c r="B6036" s="239"/>
      <c r="C6036" s="213"/>
      <c r="E6036" s="213"/>
      <c r="F6036" s="213"/>
      <c r="G6036" s="213"/>
      <c r="H6036" s="213"/>
      <c r="I6036" s="213"/>
      <c r="J6036" s="213"/>
    </row>
    <row r="6037" spans="2:10">
      <c r="B6037" s="239"/>
      <c r="C6037" s="213"/>
      <c r="E6037" s="213"/>
      <c r="F6037" s="213"/>
      <c r="G6037" s="213"/>
      <c r="H6037" s="213"/>
      <c r="I6037" s="213"/>
      <c r="J6037" s="213"/>
    </row>
    <row r="6038" spans="2:10">
      <c r="B6038" s="239"/>
      <c r="C6038" s="213"/>
      <c r="E6038" s="213"/>
      <c r="F6038" s="213"/>
      <c r="G6038" s="213"/>
      <c r="H6038" s="213"/>
      <c r="I6038" s="213"/>
      <c r="J6038" s="213"/>
    </row>
    <row r="6039" spans="2:10">
      <c r="B6039" s="239"/>
      <c r="C6039" s="213"/>
      <c r="E6039" s="213"/>
      <c r="F6039" s="213"/>
      <c r="G6039" s="213"/>
      <c r="H6039" s="213"/>
      <c r="I6039" s="213"/>
      <c r="J6039" s="213"/>
    </row>
    <row r="6040" spans="2:10">
      <c r="B6040" s="239"/>
      <c r="C6040" s="213"/>
      <c r="E6040" s="213"/>
      <c r="F6040" s="213"/>
      <c r="G6040" s="213"/>
      <c r="H6040" s="213"/>
      <c r="I6040" s="213"/>
      <c r="J6040" s="213"/>
    </row>
    <row r="6041" spans="2:10">
      <c r="B6041" s="239"/>
      <c r="C6041" s="213"/>
      <c r="E6041" s="213"/>
      <c r="F6041" s="213"/>
      <c r="G6041" s="213"/>
      <c r="H6041" s="213"/>
      <c r="I6041" s="213"/>
      <c r="J6041" s="213"/>
    </row>
    <row r="6042" spans="2:10">
      <c r="B6042" s="239"/>
      <c r="C6042" s="213"/>
      <c r="E6042" s="213"/>
      <c r="F6042" s="213"/>
      <c r="G6042" s="213"/>
      <c r="H6042" s="213"/>
      <c r="I6042" s="213"/>
      <c r="J6042" s="213"/>
    </row>
    <row r="6043" spans="2:10">
      <c r="B6043" s="239"/>
      <c r="C6043" s="213"/>
      <c r="E6043" s="213"/>
      <c r="F6043" s="213"/>
      <c r="G6043" s="213"/>
      <c r="H6043" s="213"/>
      <c r="I6043" s="213"/>
      <c r="J6043" s="213"/>
    </row>
    <row r="6044" spans="2:10">
      <c r="B6044" s="239"/>
      <c r="C6044" s="213"/>
      <c r="E6044" s="213"/>
      <c r="F6044" s="213"/>
      <c r="G6044" s="213"/>
      <c r="H6044" s="213"/>
      <c r="I6044" s="213"/>
      <c r="J6044" s="213"/>
    </row>
    <row r="6045" spans="2:10">
      <c r="B6045" s="239"/>
      <c r="C6045" s="213"/>
      <c r="E6045" s="213"/>
      <c r="F6045" s="213"/>
      <c r="G6045" s="213"/>
      <c r="H6045" s="213"/>
      <c r="I6045" s="213"/>
      <c r="J6045" s="213"/>
    </row>
    <row r="6046" spans="2:10">
      <c r="B6046" s="239"/>
      <c r="C6046" s="213"/>
      <c r="E6046" s="213"/>
      <c r="F6046" s="213"/>
      <c r="G6046" s="213"/>
      <c r="H6046" s="213"/>
      <c r="I6046" s="213"/>
      <c r="J6046" s="213"/>
    </row>
    <row r="6047" spans="2:10">
      <c r="B6047" s="239"/>
      <c r="C6047" s="213"/>
      <c r="E6047" s="213"/>
      <c r="F6047" s="213"/>
      <c r="G6047" s="213"/>
      <c r="H6047" s="213"/>
      <c r="I6047" s="213"/>
      <c r="J6047" s="213"/>
    </row>
    <row r="6048" spans="2:10">
      <c r="B6048" s="239"/>
      <c r="C6048" s="213"/>
      <c r="E6048" s="213"/>
      <c r="F6048" s="213"/>
      <c r="G6048" s="213"/>
      <c r="H6048" s="213"/>
      <c r="I6048" s="213"/>
      <c r="J6048" s="213"/>
    </row>
    <row r="6049" spans="2:10">
      <c r="B6049" s="239"/>
      <c r="C6049" s="213"/>
      <c r="E6049" s="213"/>
      <c r="F6049" s="213"/>
      <c r="G6049" s="213"/>
      <c r="H6049" s="213"/>
      <c r="I6049" s="213"/>
      <c r="J6049" s="213"/>
    </row>
    <row r="6050" spans="2:10">
      <c r="B6050" s="239"/>
      <c r="C6050" s="213"/>
      <c r="E6050" s="213"/>
      <c r="F6050" s="213"/>
      <c r="G6050" s="213"/>
      <c r="H6050" s="213"/>
      <c r="I6050" s="213"/>
      <c r="J6050" s="213"/>
    </row>
    <row r="6051" spans="2:10">
      <c r="B6051" s="239"/>
      <c r="C6051" s="213"/>
      <c r="E6051" s="213"/>
      <c r="F6051" s="213"/>
      <c r="G6051" s="213"/>
      <c r="H6051" s="213"/>
      <c r="I6051" s="213"/>
      <c r="J6051" s="213"/>
    </row>
    <row r="6052" spans="2:10">
      <c r="B6052" s="239"/>
      <c r="C6052" s="213"/>
      <c r="E6052" s="213"/>
      <c r="F6052" s="213"/>
      <c r="G6052" s="213"/>
      <c r="H6052" s="213"/>
      <c r="I6052" s="213"/>
      <c r="J6052" s="213"/>
    </row>
    <row r="6053" spans="2:10">
      <c r="B6053" s="239"/>
      <c r="C6053" s="213"/>
      <c r="E6053" s="213"/>
      <c r="F6053" s="213"/>
      <c r="G6053" s="213"/>
      <c r="H6053" s="213"/>
      <c r="I6053" s="213"/>
      <c r="J6053" s="213"/>
    </row>
    <row r="6054" spans="2:10">
      <c r="B6054" s="239"/>
      <c r="C6054" s="213"/>
      <c r="E6054" s="213"/>
      <c r="F6054" s="213"/>
      <c r="G6054" s="213"/>
      <c r="H6054" s="213"/>
      <c r="I6054" s="213"/>
      <c r="J6054" s="213"/>
    </row>
    <row r="6055" spans="2:10">
      <c r="B6055" s="239"/>
      <c r="C6055" s="213"/>
      <c r="E6055" s="213"/>
      <c r="F6055" s="213"/>
      <c r="G6055" s="213"/>
      <c r="H6055" s="213"/>
      <c r="I6055" s="213"/>
      <c r="J6055" s="213"/>
    </row>
    <row r="6056" spans="2:10">
      <c r="B6056" s="239"/>
      <c r="C6056" s="213"/>
      <c r="E6056" s="213"/>
      <c r="F6056" s="213"/>
      <c r="G6056" s="213"/>
      <c r="H6056" s="213"/>
      <c r="I6056" s="213"/>
      <c r="J6056" s="213"/>
    </row>
    <row r="6057" spans="2:10">
      <c r="B6057" s="239"/>
      <c r="C6057" s="213"/>
      <c r="E6057" s="213"/>
      <c r="F6057" s="213"/>
      <c r="G6057" s="213"/>
      <c r="H6057" s="213"/>
      <c r="I6057" s="213"/>
      <c r="J6057" s="213"/>
    </row>
    <row r="6058" spans="2:10">
      <c r="B6058" s="239"/>
      <c r="C6058" s="213"/>
      <c r="E6058" s="213"/>
      <c r="F6058" s="213"/>
      <c r="G6058" s="213"/>
      <c r="H6058" s="213"/>
      <c r="I6058" s="213"/>
      <c r="J6058" s="213"/>
    </row>
    <row r="6059" spans="2:10">
      <c r="B6059" s="239"/>
      <c r="C6059" s="213"/>
      <c r="E6059" s="213"/>
      <c r="F6059" s="213"/>
      <c r="G6059" s="213"/>
      <c r="H6059" s="213"/>
      <c r="I6059" s="213"/>
      <c r="J6059" s="213"/>
    </row>
    <row r="6060" spans="2:10">
      <c r="B6060" s="239"/>
      <c r="C6060" s="213"/>
      <c r="E6060" s="213"/>
      <c r="F6060" s="213"/>
      <c r="G6060" s="213"/>
      <c r="H6060" s="213"/>
      <c r="I6060" s="213"/>
      <c r="J6060" s="213"/>
    </row>
    <row r="6061" spans="2:10">
      <c r="B6061" s="239"/>
      <c r="C6061" s="213"/>
      <c r="E6061" s="213"/>
      <c r="F6061" s="213"/>
      <c r="G6061" s="213"/>
      <c r="H6061" s="213"/>
      <c r="I6061" s="213"/>
      <c r="J6061" s="213"/>
    </row>
    <row r="6062" spans="2:10">
      <c r="B6062" s="239"/>
      <c r="C6062" s="213"/>
      <c r="E6062" s="213"/>
      <c r="F6062" s="213"/>
      <c r="G6062" s="213"/>
      <c r="H6062" s="213"/>
      <c r="I6062" s="213"/>
      <c r="J6062" s="213"/>
    </row>
    <row r="6063" spans="2:10">
      <c r="B6063" s="239"/>
      <c r="C6063" s="213"/>
      <c r="E6063" s="213"/>
      <c r="F6063" s="213"/>
      <c r="G6063" s="213"/>
      <c r="H6063" s="213"/>
      <c r="I6063" s="213"/>
      <c r="J6063" s="213"/>
    </row>
    <row r="6064" spans="2:10">
      <c r="B6064" s="239"/>
      <c r="C6064" s="213"/>
      <c r="E6064" s="213"/>
      <c r="F6064" s="213"/>
      <c r="G6064" s="213"/>
      <c r="H6064" s="213"/>
      <c r="I6064" s="213"/>
      <c r="J6064" s="213"/>
    </row>
    <row r="6065" spans="2:10">
      <c r="B6065" s="239"/>
      <c r="C6065" s="213"/>
      <c r="E6065" s="213"/>
      <c r="F6065" s="213"/>
      <c r="G6065" s="213"/>
      <c r="H6065" s="213"/>
      <c r="I6065" s="213"/>
      <c r="J6065" s="213"/>
    </row>
    <row r="6066" spans="2:10">
      <c r="B6066" s="239"/>
      <c r="C6066" s="213"/>
      <c r="E6066" s="213"/>
      <c r="F6066" s="213"/>
      <c r="G6066" s="213"/>
      <c r="H6066" s="213"/>
      <c r="I6066" s="213"/>
      <c r="J6066" s="213"/>
    </row>
    <row r="6067" spans="2:10">
      <c r="B6067" s="239"/>
      <c r="C6067" s="213"/>
      <c r="E6067" s="213"/>
      <c r="F6067" s="213"/>
      <c r="G6067" s="213"/>
      <c r="H6067" s="213"/>
      <c r="I6067" s="213"/>
      <c r="J6067" s="213"/>
    </row>
    <row r="6068" spans="2:10">
      <c r="B6068" s="239"/>
      <c r="C6068" s="213"/>
      <c r="E6068" s="213"/>
      <c r="F6068" s="213"/>
      <c r="G6068" s="213"/>
      <c r="H6068" s="213"/>
      <c r="I6068" s="213"/>
      <c r="J6068" s="213"/>
    </row>
    <row r="6069" spans="2:10">
      <c r="B6069" s="239"/>
      <c r="C6069" s="213"/>
      <c r="E6069" s="213"/>
      <c r="F6069" s="213"/>
      <c r="G6069" s="213"/>
      <c r="H6069" s="213"/>
      <c r="I6069" s="213"/>
      <c r="J6069" s="213"/>
    </row>
    <row r="6070" spans="2:10">
      <c r="B6070" s="239"/>
      <c r="C6070" s="213"/>
      <c r="E6070" s="213"/>
      <c r="F6070" s="213"/>
      <c r="G6070" s="213"/>
      <c r="H6070" s="213"/>
      <c r="I6070" s="213"/>
      <c r="J6070" s="213"/>
    </row>
    <row r="6071" spans="2:10">
      <c r="B6071" s="239"/>
      <c r="C6071" s="213"/>
      <c r="E6071" s="213"/>
      <c r="F6071" s="213"/>
      <c r="G6071" s="213"/>
      <c r="H6071" s="213"/>
      <c r="I6071" s="213"/>
      <c r="J6071" s="213"/>
    </row>
    <row r="6072" spans="2:10">
      <c r="B6072" s="239"/>
      <c r="C6072" s="213"/>
      <c r="E6072" s="213"/>
      <c r="F6072" s="213"/>
      <c r="G6072" s="213"/>
      <c r="H6072" s="213"/>
      <c r="I6072" s="213"/>
      <c r="J6072" s="213"/>
    </row>
    <row r="6073" spans="2:10">
      <c r="B6073" s="239"/>
      <c r="C6073" s="213"/>
      <c r="E6073" s="213"/>
      <c r="F6073" s="213"/>
      <c r="G6073" s="213"/>
      <c r="H6073" s="213"/>
      <c r="I6073" s="213"/>
      <c r="J6073" s="213"/>
    </row>
    <row r="6074" spans="2:10">
      <c r="B6074" s="239"/>
      <c r="C6074" s="213"/>
      <c r="E6074" s="213"/>
      <c r="F6074" s="213"/>
      <c r="G6074" s="213"/>
      <c r="H6074" s="213"/>
      <c r="I6074" s="213"/>
      <c r="J6074" s="213"/>
    </row>
    <row r="6075" spans="2:10">
      <c r="B6075" s="239"/>
      <c r="C6075" s="213"/>
      <c r="E6075" s="213"/>
      <c r="F6075" s="213"/>
      <c r="G6075" s="213"/>
      <c r="H6075" s="213"/>
      <c r="I6075" s="213"/>
      <c r="J6075" s="213"/>
    </row>
    <row r="6076" spans="2:10">
      <c r="B6076" s="239"/>
      <c r="C6076" s="213"/>
      <c r="E6076" s="213"/>
      <c r="F6076" s="213"/>
      <c r="G6076" s="213"/>
      <c r="H6076" s="213"/>
      <c r="I6076" s="213"/>
      <c r="J6076" s="213"/>
    </row>
    <row r="6077" spans="2:10">
      <c r="B6077" s="239"/>
      <c r="C6077" s="213"/>
      <c r="E6077" s="213"/>
      <c r="F6077" s="213"/>
      <c r="G6077" s="213"/>
      <c r="H6077" s="213"/>
      <c r="I6077" s="213"/>
      <c r="J6077" s="213"/>
    </row>
    <row r="6078" spans="2:10">
      <c r="B6078" s="239"/>
      <c r="C6078" s="213"/>
      <c r="E6078" s="213"/>
      <c r="F6078" s="213"/>
      <c r="G6078" s="213"/>
      <c r="H6078" s="213"/>
      <c r="I6078" s="213"/>
      <c r="J6078" s="213"/>
    </row>
    <row r="6079" spans="2:10">
      <c r="B6079" s="239"/>
      <c r="C6079" s="213"/>
      <c r="E6079" s="213"/>
      <c r="F6079" s="213"/>
      <c r="G6079" s="213"/>
      <c r="H6079" s="213"/>
      <c r="I6079" s="213"/>
      <c r="J6079" s="213"/>
    </row>
    <row r="6080" spans="2:10">
      <c r="B6080" s="239"/>
      <c r="C6080" s="213"/>
      <c r="E6080" s="213"/>
      <c r="F6080" s="213"/>
      <c r="G6080" s="213"/>
      <c r="H6080" s="213"/>
      <c r="I6080" s="213"/>
      <c r="J6080" s="213"/>
    </row>
    <row r="6081" spans="2:10">
      <c r="B6081" s="239"/>
      <c r="C6081" s="213"/>
      <c r="E6081" s="213"/>
      <c r="F6081" s="213"/>
      <c r="G6081" s="213"/>
      <c r="H6081" s="213"/>
      <c r="I6081" s="213"/>
      <c r="J6081" s="213"/>
    </row>
    <row r="6082" spans="2:10">
      <c r="B6082" s="239"/>
      <c r="C6082" s="213"/>
      <c r="E6082" s="213"/>
      <c r="F6082" s="213"/>
      <c r="G6082" s="213"/>
      <c r="H6082" s="213"/>
      <c r="I6082" s="213"/>
      <c r="J6082" s="213"/>
    </row>
    <row r="6083" spans="2:10">
      <c r="B6083" s="239"/>
      <c r="C6083" s="213"/>
      <c r="E6083" s="213"/>
      <c r="F6083" s="213"/>
      <c r="G6083" s="213"/>
      <c r="H6083" s="213"/>
      <c r="I6083" s="213"/>
      <c r="J6083" s="213"/>
    </row>
    <row r="6084" spans="2:10">
      <c r="B6084" s="239"/>
      <c r="C6084" s="213"/>
      <c r="E6084" s="213"/>
      <c r="F6084" s="213"/>
      <c r="G6084" s="213"/>
      <c r="H6084" s="213"/>
      <c r="I6084" s="213"/>
      <c r="J6084" s="213"/>
    </row>
    <row r="6085" spans="2:10">
      <c r="B6085" s="239"/>
      <c r="C6085" s="213"/>
      <c r="E6085" s="213"/>
      <c r="F6085" s="213"/>
      <c r="G6085" s="213"/>
      <c r="H6085" s="213"/>
      <c r="I6085" s="213"/>
      <c r="J6085" s="213"/>
    </row>
    <row r="6086" spans="2:10">
      <c r="B6086" s="239"/>
      <c r="C6086" s="213"/>
      <c r="E6086" s="213"/>
      <c r="F6086" s="213"/>
      <c r="G6086" s="213"/>
      <c r="H6086" s="213"/>
      <c r="I6086" s="213"/>
      <c r="J6086" s="213"/>
    </row>
    <row r="6087" spans="2:10">
      <c r="B6087" s="239"/>
      <c r="C6087" s="213"/>
      <c r="E6087" s="213"/>
      <c r="F6087" s="213"/>
      <c r="G6087" s="213"/>
      <c r="H6087" s="213"/>
      <c r="I6087" s="213"/>
      <c r="J6087" s="213"/>
    </row>
    <row r="6088" spans="2:10">
      <c r="B6088" s="239"/>
      <c r="C6088" s="213"/>
      <c r="E6088" s="213"/>
      <c r="F6088" s="213"/>
      <c r="G6088" s="213"/>
      <c r="H6088" s="213"/>
      <c r="I6088" s="213"/>
      <c r="J6088" s="213"/>
    </row>
    <row r="6089" spans="2:10">
      <c r="B6089" s="239"/>
      <c r="C6089" s="213"/>
      <c r="E6089" s="213"/>
      <c r="F6089" s="213"/>
      <c r="G6089" s="213"/>
      <c r="H6089" s="213"/>
      <c r="I6089" s="213"/>
      <c r="J6089" s="213"/>
    </row>
    <row r="6090" spans="2:10">
      <c r="B6090" s="239"/>
      <c r="C6090" s="213"/>
      <c r="E6090" s="213"/>
      <c r="F6090" s="213"/>
      <c r="G6090" s="213"/>
      <c r="H6090" s="213"/>
      <c r="I6090" s="213"/>
      <c r="J6090" s="213"/>
    </row>
    <row r="6091" spans="2:10">
      <c r="B6091" s="239"/>
      <c r="C6091" s="213"/>
      <c r="E6091" s="213"/>
      <c r="F6091" s="213"/>
      <c r="G6091" s="213"/>
      <c r="H6091" s="213"/>
      <c r="I6091" s="213"/>
      <c r="J6091" s="213"/>
    </row>
    <row r="6092" spans="2:10">
      <c r="B6092" s="239"/>
      <c r="C6092" s="213"/>
      <c r="E6092" s="213"/>
      <c r="F6092" s="213"/>
      <c r="G6092" s="213"/>
      <c r="H6092" s="213"/>
      <c r="I6092" s="213"/>
      <c r="J6092" s="213"/>
    </row>
    <row r="6093" spans="2:10">
      <c r="B6093" s="239"/>
      <c r="C6093" s="213"/>
      <c r="E6093" s="213"/>
      <c r="F6093" s="213"/>
      <c r="G6093" s="213"/>
      <c r="H6093" s="213"/>
      <c r="I6093" s="213"/>
      <c r="J6093" s="213"/>
    </row>
    <row r="6094" spans="2:10">
      <c r="B6094" s="239"/>
      <c r="C6094" s="213"/>
      <c r="E6094" s="213"/>
      <c r="F6094" s="213"/>
      <c r="G6094" s="213"/>
      <c r="H6094" s="213"/>
      <c r="I6094" s="213"/>
      <c r="J6094" s="213"/>
    </row>
    <row r="6095" spans="2:10">
      <c r="B6095" s="239"/>
      <c r="C6095" s="213"/>
      <c r="E6095" s="213"/>
      <c r="F6095" s="213"/>
      <c r="G6095" s="213"/>
      <c r="H6095" s="213"/>
      <c r="I6095" s="213"/>
      <c r="J6095" s="213"/>
    </row>
    <row r="6096" spans="2:10">
      <c r="B6096" s="239"/>
      <c r="C6096" s="213"/>
      <c r="E6096" s="213"/>
      <c r="F6096" s="213"/>
      <c r="G6096" s="213"/>
      <c r="H6096" s="213"/>
      <c r="I6096" s="213"/>
      <c r="J6096" s="213"/>
    </row>
    <row r="6097" spans="2:10">
      <c r="B6097" s="239"/>
      <c r="C6097" s="213"/>
      <c r="E6097" s="213"/>
      <c r="F6097" s="213"/>
      <c r="G6097" s="213"/>
      <c r="H6097" s="213"/>
      <c r="I6097" s="213"/>
      <c r="J6097" s="213"/>
    </row>
    <row r="6098" spans="2:10">
      <c r="B6098" s="239"/>
      <c r="C6098" s="213"/>
      <c r="E6098" s="213"/>
      <c r="F6098" s="213"/>
      <c r="G6098" s="213"/>
      <c r="H6098" s="213"/>
      <c r="I6098" s="213"/>
      <c r="J6098" s="213"/>
    </row>
    <row r="6099" spans="2:10">
      <c r="B6099" s="239"/>
      <c r="C6099" s="213"/>
      <c r="E6099" s="213"/>
      <c r="F6099" s="213"/>
      <c r="G6099" s="213"/>
      <c r="H6099" s="213"/>
      <c r="I6099" s="213"/>
      <c r="J6099" s="213"/>
    </row>
    <row r="6100" spans="2:10">
      <c r="B6100" s="239"/>
      <c r="C6100" s="213"/>
      <c r="E6100" s="213"/>
      <c r="F6100" s="213"/>
      <c r="G6100" s="213"/>
      <c r="H6100" s="213"/>
      <c r="I6100" s="213"/>
      <c r="J6100" s="213"/>
    </row>
    <row r="6101" spans="2:10">
      <c r="B6101" s="239"/>
      <c r="C6101" s="213"/>
      <c r="E6101" s="213"/>
      <c r="F6101" s="213"/>
      <c r="G6101" s="213"/>
      <c r="H6101" s="213"/>
      <c r="I6101" s="213"/>
      <c r="J6101" s="213"/>
    </row>
    <row r="6102" spans="2:10">
      <c r="B6102" s="239"/>
      <c r="C6102" s="213"/>
      <c r="E6102" s="213"/>
      <c r="F6102" s="213"/>
      <c r="G6102" s="213"/>
      <c r="H6102" s="213"/>
      <c r="I6102" s="213"/>
      <c r="J6102" s="213"/>
    </row>
    <row r="6103" spans="2:10">
      <c r="B6103" s="239"/>
      <c r="C6103" s="213"/>
      <c r="E6103" s="213"/>
      <c r="F6103" s="213"/>
      <c r="G6103" s="213"/>
      <c r="H6103" s="213"/>
      <c r="I6103" s="213"/>
      <c r="J6103" s="213"/>
    </row>
    <row r="6104" spans="2:10">
      <c r="B6104" s="239"/>
      <c r="C6104" s="213"/>
      <c r="E6104" s="213"/>
      <c r="F6104" s="213"/>
      <c r="G6104" s="213"/>
      <c r="H6104" s="213"/>
      <c r="I6104" s="213"/>
      <c r="J6104" s="213"/>
    </row>
    <row r="6105" spans="2:10">
      <c r="B6105" s="239"/>
      <c r="C6105" s="213"/>
      <c r="E6105" s="213"/>
      <c r="F6105" s="213"/>
      <c r="G6105" s="213"/>
      <c r="H6105" s="213"/>
      <c r="I6105" s="213"/>
      <c r="J6105" s="213"/>
    </row>
    <row r="6106" spans="2:10">
      <c r="B6106" s="239"/>
      <c r="C6106" s="213"/>
      <c r="E6106" s="213"/>
      <c r="F6106" s="213"/>
      <c r="G6106" s="213"/>
      <c r="H6106" s="213"/>
      <c r="I6106" s="213"/>
      <c r="J6106" s="213"/>
    </row>
    <row r="6107" spans="2:10">
      <c r="B6107" s="239"/>
      <c r="C6107" s="213"/>
      <c r="E6107" s="213"/>
      <c r="F6107" s="213"/>
      <c r="G6107" s="213"/>
      <c r="H6107" s="213"/>
      <c r="I6107" s="213"/>
      <c r="J6107" s="213"/>
    </row>
    <row r="6108" spans="2:10">
      <c r="B6108" s="239"/>
      <c r="C6108" s="213"/>
      <c r="E6108" s="213"/>
      <c r="F6108" s="213"/>
      <c r="G6108" s="213"/>
      <c r="H6108" s="213"/>
      <c r="I6108" s="213"/>
      <c r="J6108" s="213"/>
    </row>
    <row r="6109" spans="2:10">
      <c r="B6109" s="239"/>
      <c r="C6109" s="213"/>
      <c r="E6109" s="213"/>
      <c r="F6109" s="213"/>
      <c r="G6109" s="213"/>
      <c r="H6109" s="213"/>
      <c r="I6109" s="213"/>
      <c r="J6109" s="213"/>
    </row>
    <row r="6110" spans="2:10">
      <c r="B6110" s="239"/>
      <c r="C6110" s="213"/>
      <c r="E6110" s="213"/>
      <c r="F6110" s="213"/>
      <c r="G6110" s="213"/>
      <c r="H6110" s="213"/>
      <c r="I6110" s="213"/>
      <c r="J6110" s="213"/>
    </row>
    <row r="6111" spans="2:10">
      <c r="B6111" s="239"/>
      <c r="C6111" s="213"/>
      <c r="E6111" s="213"/>
      <c r="F6111" s="213"/>
      <c r="G6111" s="213"/>
      <c r="H6111" s="213"/>
      <c r="I6111" s="213"/>
      <c r="J6111" s="213"/>
    </row>
    <row r="6112" spans="2:10">
      <c r="B6112" s="239"/>
      <c r="C6112" s="213"/>
      <c r="E6112" s="213"/>
      <c r="F6112" s="213"/>
      <c r="G6112" s="213"/>
      <c r="H6112" s="213"/>
      <c r="I6112" s="213"/>
      <c r="J6112" s="213"/>
    </row>
    <row r="6113" spans="2:10">
      <c r="B6113" s="239"/>
      <c r="C6113" s="213"/>
      <c r="E6113" s="213"/>
      <c r="F6113" s="213"/>
      <c r="G6113" s="213"/>
      <c r="H6113" s="213"/>
      <c r="I6113" s="213"/>
      <c r="J6113" s="213"/>
    </row>
    <row r="6114" spans="2:10">
      <c r="B6114" s="239"/>
      <c r="C6114" s="213"/>
      <c r="E6114" s="213"/>
      <c r="F6114" s="213"/>
      <c r="G6114" s="213"/>
      <c r="H6114" s="213"/>
      <c r="I6114" s="213"/>
      <c r="J6114" s="213"/>
    </row>
    <row r="6115" spans="2:10">
      <c r="B6115" s="239"/>
      <c r="C6115" s="213"/>
      <c r="E6115" s="213"/>
      <c r="F6115" s="213"/>
      <c r="G6115" s="213"/>
      <c r="H6115" s="213"/>
      <c r="I6115" s="213"/>
      <c r="J6115" s="213"/>
    </row>
    <row r="6116" spans="2:10">
      <c r="B6116" s="239"/>
      <c r="C6116" s="213"/>
      <c r="E6116" s="213"/>
      <c r="F6116" s="213"/>
      <c r="G6116" s="213"/>
      <c r="H6116" s="213"/>
      <c r="I6116" s="213"/>
      <c r="J6116" s="213"/>
    </row>
    <row r="6117" spans="2:10">
      <c r="B6117" s="239"/>
      <c r="C6117" s="213"/>
      <c r="E6117" s="213"/>
      <c r="F6117" s="213"/>
      <c r="G6117" s="213"/>
      <c r="H6117" s="213"/>
      <c r="I6117" s="213"/>
      <c r="J6117" s="213"/>
    </row>
    <row r="6118" spans="2:10">
      <c r="B6118" s="239"/>
      <c r="C6118" s="213"/>
      <c r="E6118" s="213"/>
      <c r="F6118" s="213"/>
      <c r="G6118" s="213"/>
      <c r="H6118" s="213"/>
      <c r="I6118" s="213"/>
      <c r="J6118" s="213"/>
    </row>
    <row r="6119" spans="2:10">
      <c r="B6119" s="239"/>
      <c r="C6119" s="213"/>
      <c r="E6119" s="213"/>
      <c r="F6119" s="213"/>
      <c r="G6119" s="213"/>
      <c r="H6119" s="213"/>
      <c r="I6119" s="213"/>
      <c r="J6119" s="213"/>
    </row>
    <row r="6120" spans="2:10">
      <c r="B6120" s="239"/>
      <c r="C6120" s="213"/>
      <c r="E6120" s="213"/>
      <c r="F6120" s="213"/>
      <c r="G6120" s="213"/>
      <c r="H6120" s="213"/>
      <c r="I6120" s="213"/>
      <c r="J6120" s="213"/>
    </row>
    <row r="6121" spans="2:10">
      <c r="B6121" s="239"/>
      <c r="C6121" s="213"/>
      <c r="E6121" s="213"/>
      <c r="F6121" s="213"/>
      <c r="G6121" s="213"/>
      <c r="H6121" s="213"/>
      <c r="I6121" s="213"/>
      <c r="J6121" s="213"/>
    </row>
    <row r="6122" spans="2:10">
      <c r="B6122" s="239"/>
      <c r="C6122" s="213"/>
      <c r="E6122" s="213"/>
      <c r="F6122" s="213"/>
      <c r="G6122" s="213"/>
      <c r="H6122" s="213"/>
      <c r="I6122" s="213"/>
      <c r="J6122" s="213"/>
    </row>
    <row r="6123" spans="2:10">
      <c r="B6123" s="239"/>
      <c r="C6123" s="213"/>
      <c r="E6123" s="213"/>
      <c r="F6123" s="213"/>
      <c r="G6123" s="213"/>
      <c r="H6123" s="213"/>
      <c r="I6123" s="213"/>
      <c r="J6123" s="213"/>
    </row>
    <row r="6124" spans="2:10">
      <c r="B6124" s="239"/>
      <c r="C6124" s="213"/>
      <c r="E6124" s="213"/>
      <c r="F6124" s="213"/>
      <c r="G6124" s="213"/>
      <c r="H6124" s="213"/>
      <c r="I6124" s="213"/>
      <c r="J6124" s="213"/>
    </row>
    <row r="6125" spans="2:10">
      <c r="B6125" s="239"/>
      <c r="C6125" s="213"/>
      <c r="E6125" s="213"/>
      <c r="F6125" s="213"/>
      <c r="G6125" s="213"/>
      <c r="H6125" s="213"/>
      <c r="I6125" s="213"/>
      <c r="J6125" s="213"/>
    </row>
    <row r="6126" spans="2:10">
      <c r="B6126" s="239"/>
      <c r="C6126" s="213"/>
      <c r="E6126" s="213"/>
      <c r="F6126" s="213"/>
      <c r="G6126" s="213"/>
      <c r="H6126" s="213"/>
      <c r="I6126" s="213"/>
      <c r="J6126" s="213"/>
    </row>
    <row r="6127" spans="2:10">
      <c r="B6127" s="239"/>
      <c r="C6127" s="213"/>
      <c r="E6127" s="213"/>
      <c r="F6127" s="213"/>
      <c r="G6127" s="213"/>
      <c r="H6127" s="213"/>
      <c r="I6127" s="213"/>
      <c r="J6127" s="213"/>
    </row>
    <row r="6128" spans="2:10">
      <c r="B6128" s="239"/>
      <c r="C6128" s="213"/>
      <c r="E6128" s="213"/>
      <c r="F6128" s="213"/>
      <c r="G6128" s="213"/>
      <c r="H6128" s="213"/>
      <c r="I6128" s="213"/>
      <c r="J6128" s="213"/>
    </row>
    <row r="6129" spans="2:10">
      <c r="B6129" s="239"/>
      <c r="C6129" s="213"/>
      <c r="E6129" s="213"/>
      <c r="F6129" s="213"/>
      <c r="G6129" s="213"/>
      <c r="H6129" s="213"/>
      <c r="I6129" s="213"/>
      <c r="J6129" s="213"/>
    </row>
    <row r="6130" spans="2:10">
      <c r="B6130" s="239"/>
      <c r="C6130" s="213"/>
      <c r="E6130" s="213"/>
      <c r="F6130" s="213"/>
      <c r="G6130" s="213"/>
      <c r="H6130" s="213"/>
      <c r="I6130" s="213"/>
      <c r="J6130" s="213"/>
    </row>
    <row r="6131" spans="2:10">
      <c r="B6131" s="239"/>
      <c r="C6131" s="213"/>
      <c r="E6131" s="213"/>
      <c r="F6131" s="213"/>
      <c r="G6131" s="213"/>
      <c r="H6131" s="213"/>
      <c r="I6131" s="213"/>
      <c r="J6131" s="213"/>
    </row>
    <row r="6132" spans="2:10">
      <c r="B6132" s="239"/>
      <c r="C6132" s="213"/>
      <c r="E6132" s="213"/>
      <c r="F6132" s="213"/>
      <c r="G6132" s="213"/>
      <c r="H6132" s="213"/>
      <c r="I6132" s="213"/>
      <c r="J6132" s="213"/>
    </row>
    <row r="6133" spans="2:10">
      <c r="B6133" s="239"/>
      <c r="C6133" s="213"/>
      <c r="E6133" s="213"/>
      <c r="F6133" s="213"/>
      <c r="G6133" s="213"/>
      <c r="H6133" s="213"/>
      <c r="I6133" s="213"/>
      <c r="J6133" s="213"/>
    </row>
    <row r="6134" spans="2:10">
      <c r="B6134" s="239"/>
      <c r="C6134" s="213"/>
      <c r="E6134" s="213"/>
      <c r="F6134" s="213"/>
      <c r="G6134" s="213"/>
      <c r="H6134" s="213"/>
      <c r="I6134" s="213"/>
      <c r="J6134" s="213"/>
    </row>
    <row r="6135" spans="2:10">
      <c r="B6135" s="239"/>
      <c r="C6135" s="213"/>
      <c r="E6135" s="213"/>
      <c r="F6135" s="213"/>
      <c r="G6135" s="213"/>
      <c r="H6135" s="213"/>
      <c r="I6135" s="213"/>
      <c r="J6135" s="213"/>
    </row>
    <row r="6136" spans="2:10">
      <c r="B6136" s="239"/>
      <c r="C6136" s="213"/>
      <c r="E6136" s="213"/>
      <c r="F6136" s="213"/>
      <c r="G6136" s="213"/>
      <c r="H6136" s="213"/>
      <c r="I6136" s="213"/>
      <c r="J6136" s="213"/>
    </row>
    <row r="6137" spans="2:10">
      <c r="B6137" s="239"/>
      <c r="C6137" s="213"/>
      <c r="E6137" s="213"/>
      <c r="F6137" s="213"/>
      <c r="G6137" s="213"/>
      <c r="H6137" s="213"/>
      <c r="I6137" s="213"/>
      <c r="J6137" s="213"/>
    </row>
    <row r="6138" spans="2:10">
      <c r="B6138" s="239"/>
      <c r="C6138" s="213"/>
      <c r="E6138" s="213"/>
      <c r="F6138" s="213"/>
      <c r="G6138" s="213"/>
      <c r="H6138" s="213"/>
      <c r="I6138" s="213"/>
      <c r="J6138" s="213"/>
    </row>
    <row r="6139" spans="2:10">
      <c r="B6139" s="239"/>
      <c r="C6139" s="213"/>
      <c r="E6139" s="213"/>
      <c r="F6139" s="213"/>
      <c r="G6139" s="213"/>
      <c r="H6139" s="213"/>
      <c r="I6139" s="213"/>
      <c r="J6139" s="213"/>
    </row>
    <row r="6140" spans="2:10">
      <c r="B6140" s="239"/>
      <c r="C6140" s="213"/>
      <c r="E6140" s="213"/>
      <c r="F6140" s="213"/>
      <c r="G6140" s="213"/>
      <c r="H6140" s="213"/>
      <c r="I6140" s="213"/>
      <c r="J6140" s="213"/>
    </row>
    <row r="6141" spans="2:10">
      <c r="B6141" s="239"/>
      <c r="C6141" s="213"/>
      <c r="E6141" s="213"/>
      <c r="F6141" s="213"/>
      <c r="G6141" s="213"/>
      <c r="H6141" s="213"/>
      <c r="I6141" s="213"/>
      <c r="J6141" s="213"/>
    </row>
    <row r="6142" spans="2:10">
      <c r="B6142" s="239"/>
      <c r="C6142" s="213"/>
      <c r="E6142" s="213"/>
      <c r="F6142" s="213"/>
      <c r="G6142" s="213"/>
      <c r="H6142" s="213"/>
      <c r="I6142" s="213"/>
      <c r="J6142" s="213"/>
    </row>
    <row r="6143" spans="2:10">
      <c r="B6143" s="239"/>
      <c r="C6143" s="213"/>
      <c r="E6143" s="213"/>
      <c r="F6143" s="213"/>
      <c r="G6143" s="213"/>
      <c r="H6143" s="213"/>
      <c r="I6143" s="213"/>
      <c r="J6143" s="213"/>
    </row>
    <row r="6144" spans="2:10">
      <c r="B6144" s="239"/>
      <c r="C6144" s="213"/>
      <c r="E6144" s="213"/>
      <c r="F6144" s="213"/>
      <c r="G6144" s="213"/>
      <c r="H6144" s="213"/>
      <c r="I6144" s="213"/>
      <c r="J6144" s="213"/>
    </row>
    <row r="6145" spans="2:10">
      <c r="B6145" s="239"/>
      <c r="C6145" s="213"/>
      <c r="E6145" s="213"/>
      <c r="F6145" s="213"/>
      <c r="G6145" s="213"/>
      <c r="H6145" s="213"/>
      <c r="I6145" s="213"/>
      <c r="J6145" s="213"/>
    </row>
    <row r="6146" spans="2:10">
      <c r="B6146" s="239"/>
      <c r="C6146" s="213"/>
      <c r="E6146" s="213"/>
      <c r="F6146" s="213"/>
      <c r="G6146" s="213"/>
      <c r="H6146" s="213"/>
      <c r="I6146" s="213"/>
      <c r="J6146" s="213"/>
    </row>
    <row r="6147" spans="2:10">
      <c r="B6147" s="239"/>
      <c r="C6147" s="213"/>
      <c r="E6147" s="213"/>
      <c r="F6147" s="213"/>
      <c r="G6147" s="213"/>
      <c r="H6147" s="213"/>
      <c r="I6147" s="213"/>
      <c r="J6147" s="213"/>
    </row>
    <row r="6148" spans="2:10">
      <c r="B6148" s="239"/>
      <c r="C6148" s="213"/>
      <c r="E6148" s="213"/>
      <c r="F6148" s="213"/>
      <c r="G6148" s="213"/>
      <c r="H6148" s="213"/>
      <c r="I6148" s="213"/>
      <c r="J6148" s="213"/>
    </row>
    <row r="6149" spans="2:10">
      <c r="B6149" s="239"/>
      <c r="C6149" s="213"/>
      <c r="E6149" s="213"/>
      <c r="F6149" s="213"/>
      <c r="G6149" s="213"/>
      <c r="H6149" s="213"/>
      <c r="I6149" s="213"/>
      <c r="J6149" s="213"/>
    </row>
    <row r="6150" spans="2:10">
      <c r="B6150" s="239"/>
      <c r="C6150" s="213"/>
      <c r="E6150" s="213"/>
      <c r="F6150" s="213"/>
      <c r="G6150" s="213"/>
      <c r="H6150" s="213"/>
      <c r="I6150" s="213"/>
      <c r="J6150" s="213"/>
    </row>
    <row r="6151" spans="2:10">
      <c r="B6151" s="239"/>
      <c r="C6151" s="213"/>
      <c r="E6151" s="213"/>
      <c r="F6151" s="213"/>
      <c r="G6151" s="213"/>
      <c r="H6151" s="213"/>
      <c r="I6151" s="213"/>
      <c r="J6151" s="213"/>
    </row>
    <row r="6152" spans="2:10">
      <c r="B6152" s="239"/>
      <c r="C6152" s="213"/>
      <c r="E6152" s="213"/>
      <c r="F6152" s="213"/>
      <c r="G6152" s="213"/>
      <c r="H6152" s="213"/>
      <c r="I6152" s="213"/>
      <c r="J6152" s="213"/>
    </row>
    <row r="6153" spans="2:10">
      <c r="B6153" s="239"/>
      <c r="C6153" s="213"/>
      <c r="E6153" s="213"/>
      <c r="F6153" s="213"/>
      <c r="G6153" s="213"/>
      <c r="H6153" s="213"/>
      <c r="I6153" s="213"/>
      <c r="J6153" s="213"/>
    </row>
    <row r="6154" spans="2:10">
      <c r="B6154" s="239"/>
      <c r="C6154" s="213"/>
      <c r="E6154" s="213"/>
      <c r="F6154" s="213"/>
      <c r="G6154" s="213"/>
      <c r="H6154" s="213"/>
      <c r="I6154" s="213"/>
      <c r="J6154" s="213"/>
    </row>
    <row r="6155" spans="2:10">
      <c r="B6155" s="239"/>
      <c r="C6155" s="213"/>
      <c r="E6155" s="213"/>
      <c r="F6155" s="213"/>
      <c r="G6155" s="213"/>
      <c r="H6155" s="213"/>
      <c r="I6155" s="213"/>
      <c r="J6155" s="213"/>
    </row>
    <row r="6156" spans="2:10">
      <c r="B6156" s="239"/>
      <c r="C6156" s="213"/>
      <c r="E6156" s="213"/>
      <c r="F6156" s="213"/>
      <c r="G6156" s="213"/>
      <c r="H6156" s="213"/>
      <c r="I6156" s="213"/>
      <c r="J6156" s="213"/>
    </row>
    <row r="6157" spans="2:10">
      <c r="B6157" s="239"/>
      <c r="C6157" s="213"/>
      <c r="E6157" s="213"/>
      <c r="F6157" s="213"/>
      <c r="G6157" s="213"/>
      <c r="H6157" s="213"/>
      <c r="I6157" s="213"/>
      <c r="J6157" s="213"/>
    </row>
    <row r="6158" spans="2:10">
      <c r="B6158" s="239"/>
      <c r="C6158" s="213"/>
      <c r="E6158" s="213"/>
      <c r="F6158" s="213"/>
      <c r="G6158" s="213"/>
      <c r="H6158" s="213"/>
      <c r="I6158" s="213"/>
      <c r="J6158" s="213"/>
    </row>
    <row r="6159" spans="2:10">
      <c r="B6159" s="239"/>
      <c r="C6159" s="213"/>
      <c r="E6159" s="213"/>
      <c r="F6159" s="213"/>
      <c r="G6159" s="213"/>
      <c r="H6159" s="213"/>
      <c r="I6159" s="213"/>
      <c r="J6159" s="213"/>
    </row>
    <row r="6160" spans="2:10">
      <c r="B6160" s="239"/>
      <c r="C6160" s="213"/>
      <c r="E6160" s="213"/>
      <c r="F6160" s="213"/>
      <c r="G6160" s="213"/>
      <c r="H6160" s="213"/>
      <c r="I6160" s="213"/>
      <c r="J6160" s="213"/>
    </row>
    <row r="6161" spans="2:10">
      <c r="B6161" s="239"/>
      <c r="C6161" s="213"/>
      <c r="E6161" s="213"/>
      <c r="F6161" s="213"/>
      <c r="G6161" s="213"/>
      <c r="H6161" s="213"/>
      <c r="I6161" s="213"/>
      <c r="J6161" s="213"/>
    </row>
    <row r="6162" spans="2:10">
      <c r="B6162" s="239"/>
      <c r="C6162" s="213"/>
      <c r="E6162" s="213"/>
      <c r="F6162" s="213"/>
      <c r="G6162" s="213"/>
      <c r="H6162" s="213"/>
      <c r="I6162" s="213"/>
      <c r="J6162" s="213"/>
    </row>
    <row r="6163" spans="2:10">
      <c r="B6163" s="239"/>
      <c r="C6163" s="213"/>
      <c r="E6163" s="213"/>
      <c r="F6163" s="213"/>
      <c r="G6163" s="213"/>
      <c r="H6163" s="213"/>
      <c r="I6163" s="213"/>
      <c r="J6163" s="213"/>
    </row>
    <row r="6164" spans="2:10">
      <c r="B6164" s="239"/>
      <c r="C6164" s="213"/>
      <c r="E6164" s="213"/>
      <c r="F6164" s="213"/>
      <c r="G6164" s="213"/>
      <c r="H6164" s="213"/>
      <c r="I6164" s="213"/>
      <c r="J6164" s="213"/>
    </row>
    <row r="6165" spans="2:10">
      <c r="B6165" s="239"/>
      <c r="C6165" s="213"/>
      <c r="E6165" s="213"/>
      <c r="F6165" s="213"/>
      <c r="G6165" s="213"/>
      <c r="H6165" s="213"/>
      <c r="I6165" s="213"/>
      <c r="J6165" s="213"/>
    </row>
    <row r="6166" spans="2:10">
      <c r="B6166" s="239"/>
      <c r="C6166" s="213"/>
      <c r="E6166" s="213"/>
      <c r="F6166" s="213"/>
      <c r="G6166" s="213"/>
      <c r="H6166" s="213"/>
      <c r="I6166" s="213"/>
      <c r="J6166" s="213"/>
    </row>
    <row r="6167" spans="2:10">
      <c r="B6167" s="239"/>
      <c r="C6167" s="213"/>
      <c r="E6167" s="213"/>
      <c r="F6167" s="213"/>
      <c r="G6167" s="213"/>
      <c r="H6167" s="213"/>
      <c r="I6167" s="213"/>
      <c r="J6167" s="213"/>
    </row>
    <row r="6168" spans="2:10">
      <c r="B6168" s="239"/>
      <c r="C6168" s="213"/>
      <c r="E6168" s="213"/>
      <c r="F6168" s="213"/>
      <c r="G6168" s="213"/>
      <c r="H6168" s="213"/>
      <c r="I6168" s="213"/>
      <c r="J6168" s="213"/>
    </row>
    <row r="6169" spans="2:10">
      <c r="B6169" s="239"/>
      <c r="C6169" s="213"/>
      <c r="E6169" s="213"/>
      <c r="F6169" s="213"/>
      <c r="G6169" s="213"/>
      <c r="H6169" s="213"/>
      <c r="I6169" s="213"/>
      <c r="J6169" s="213"/>
    </row>
    <row r="6170" spans="2:10">
      <c r="B6170" s="239"/>
      <c r="C6170" s="213"/>
      <c r="E6170" s="213"/>
      <c r="F6170" s="213"/>
      <c r="G6170" s="213"/>
      <c r="H6170" s="213"/>
      <c r="I6170" s="213"/>
      <c r="J6170" s="213"/>
    </row>
    <row r="6171" spans="2:10">
      <c r="B6171" s="239"/>
      <c r="C6171" s="213"/>
      <c r="E6171" s="213"/>
      <c r="F6171" s="213"/>
      <c r="G6171" s="213"/>
      <c r="H6171" s="213"/>
      <c r="I6171" s="213"/>
      <c r="J6171" s="213"/>
    </row>
    <row r="6172" spans="2:10">
      <c r="B6172" s="239"/>
      <c r="C6172" s="213"/>
      <c r="E6172" s="213"/>
      <c r="F6172" s="213"/>
      <c r="G6172" s="213"/>
      <c r="H6172" s="213"/>
      <c r="I6172" s="213"/>
      <c r="J6172" s="213"/>
    </row>
    <row r="6173" spans="2:10">
      <c r="B6173" s="239"/>
      <c r="C6173" s="213"/>
      <c r="E6173" s="213"/>
      <c r="F6173" s="213"/>
      <c r="G6173" s="213"/>
      <c r="H6173" s="213"/>
      <c r="I6173" s="213"/>
      <c r="J6173" s="213"/>
    </row>
    <row r="6174" spans="2:10">
      <c r="B6174" s="239"/>
      <c r="C6174" s="213"/>
      <c r="E6174" s="213"/>
      <c r="F6174" s="213"/>
      <c r="G6174" s="213"/>
      <c r="H6174" s="213"/>
      <c r="I6174" s="213"/>
      <c r="J6174" s="213"/>
    </row>
    <row r="6175" spans="2:10">
      <c r="B6175" s="239"/>
      <c r="C6175" s="213"/>
      <c r="E6175" s="213"/>
      <c r="F6175" s="213"/>
      <c r="G6175" s="213"/>
      <c r="H6175" s="213"/>
      <c r="I6175" s="213"/>
      <c r="J6175" s="213"/>
    </row>
    <row r="6176" spans="2:10">
      <c r="B6176" s="239"/>
      <c r="C6176" s="213"/>
      <c r="E6176" s="213"/>
      <c r="F6176" s="213"/>
      <c r="G6176" s="213"/>
      <c r="H6176" s="213"/>
      <c r="I6176" s="213"/>
      <c r="J6176" s="213"/>
    </row>
    <row r="6177" spans="2:10">
      <c r="B6177" s="239"/>
      <c r="C6177" s="213"/>
      <c r="E6177" s="213"/>
      <c r="F6177" s="213"/>
      <c r="G6177" s="213"/>
      <c r="H6177" s="213"/>
      <c r="I6177" s="213"/>
      <c r="J6177" s="213"/>
    </row>
    <row r="6178" spans="2:10">
      <c r="B6178" s="239"/>
      <c r="C6178" s="213"/>
      <c r="E6178" s="213"/>
      <c r="F6178" s="213"/>
      <c r="G6178" s="213"/>
      <c r="H6178" s="213"/>
      <c r="I6178" s="213"/>
      <c r="J6178" s="213"/>
    </row>
    <row r="6179" spans="2:10">
      <c r="B6179" s="239"/>
      <c r="C6179" s="213"/>
      <c r="E6179" s="213"/>
      <c r="F6179" s="213"/>
      <c r="G6179" s="213"/>
      <c r="H6179" s="213"/>
      <c r="I6179" s="213"/>
      <c r="J6179" s="213"/>
    </row>
    <row r="6180" spans="2:10">
      <c r="B6180" s="239"/>
      <c r="C6180" s="213"/>
      <c r="E6180" s="213"/>
      <c r="F6180" s="213"/>
      <c r="G6180" s="213"/>
      <c r="H6180" s="213"/>
      <c r="I6180" s="213"/>
      <c r="J6180" s="213"/>
    </row>
    <row r="6181" spans="2:10">
      <c r="B6181" s="239"/>
      <c r="C6181" s="213"/>
      <c r="E6181" s="213"/>
      <c r="F6181" s="213"/>
      <c r="G6181" s="213"/>
      <c r="H6181" s="213"/>
      <c r="I6181" s="213"/>
      <c r="J6181" s="213"/>
    </row>
    <row r="6182" spans="2:10">
      <c r="B6182" s="239"/>
      <c r="C6182" s="213"/>
      <c r="E6182" s="213"/>
      <c r="F6182" s="213"/>
      <c r="G6182" s="213"/>
      <c r="H6182" s="213"/>
      <c r="I6182" s="213"/>
      <c r="J6182" s="213"/>
    </row>
    <row r="6183" spans="2:10">
      <c r="B6183" s="239"/>
      <c r="C6183" s="213"/>
      <c r="E6183" s="213"/>
      <c r="F6183" s="213"/>
      <c r="G6183" s="213"/>
      <c r="H6183" s="213"/>
      <c r="I6183" s="213"/>
      <c r="J6183" s="213"/>
    </row>
    <row r="6184" spans="2:10">
      <c r="B6184" s="239"/>
      <c r="C6184" s="213"/>
      <c r="E6184" s="213"/>
      <c r="F6184" s="213"/>
      <c r="G6184" s="213"/>
      <c r="H6184" s="213"/>
      <c r="I6184" s="213"/>
      <c r="J6184" s="213"/>
    </row>
    <row r="6185" spans="2:10">
      <c r="B6185" s="239"/>
      <c r="C6185" s="213"/>
      <c r="E6185" s="213"/>
      <c r="F6185" s="213"/>
      <c r="G6185" s="213"/>
      <c r="H6185" s="213"/>
      <c r="I6185" s="213"/>
      <c r="J6185" s="213"/>
    </row>
    <row r="6186" spans="2:10">
      <c r="B6186" s="239"/>
      <c r="C6186" s="213"/>
      <c r="E6186" s="213"/>
      <c r="F6186" s="213"/>
      <c r="G6186" s="213"/>
      <c r="H6186" s="213"/>
      <c r="I6186" s="213"/>
      <c r="J6186" s="213"/>
    </row>
    <row r="6187" spans="2:10">
      <c r="B6187" s="239"/>
      <c r="C6187" s="213"/>
      <c r="E6187" s="213"/>
      <c r="F6187" s="213"/>
      <c r="G6187" s="213"/>
      <c r="H6187" s="213"/>
      <c r="I6187" s="213"/>
      <c r="J6187" s="213"/>
    </row>
    <row r="6188" spans="2:10">
      <c r="B6188" s="239"/>
      <c r="C6188" s="213"/>
      <c r="E6188" s="213"/>
      <c r="F6188" s="213"/>
      <c r="G6188" s="213"/>
      <c r="H6188" s="213"/>
      <c r="I6188" s="213"/>
      <c r="J6188" s="213"/>
    </row>
    <row r="6189" spans="2:10">
      <c r="B6189" s="239"/>
      <c r="C6189" s="213"/>
      <c r="E6189" s="213"/>
      <c r="F6189" s="213"/>
      <c r="G6189" s="213"/>
      <c r="H6189" s="213"/>
      <c r="I6189" s="213"/>
      <c r="J6189" s="213"/>
    </row>
    <row r="6190" spans="2:10">
      <c r="B6190" s="239"/>
      <c r="C6190" s="213"/>
      <c r="E6190" s="213"/>
      <c r="F6190" s="213"/>
      <c r="G6190" s="213"/>
      <c r="H6190" s="213"/>
      <c r="I6190" s="213"/>
      <c r="J6190" s="213"/>
    </row>
    <row r="6191" spans="2:10">
      <c r="B6191" s="239"/>
      <c r="C6191" s="213"/>
      <c r="E6191" s="213"/>
      <c r="F6191" s="213"/>
      <c r="G6191" s="213"/>
      <c r="H6191" s="213"/>
      <c r="I6191" s="213"/>
      <c r="J6191" s="213"/>
    </row>
    <row r="6192" spans="2:10">
      <c r="B6192" s="239"/>
      <c r="C6192" s="213"/>
      <c r="E6192" s="213"/>
      <c r="F6192" s="213"/>
      <c r="G6192" s="213"/>
      <c r="H6192" s="213"/>
      <c r="I6192" s="213"/>
      <c r="J6192" s="213"/>
    </row>
    <row r="6193" spans="2:10">
      <c r="B6193" s="239"/>
      <c r="C6193" s="213"/>
      <c r="E6193" s="213"/>
      <c r="F6193" s="213"/>
      <c r="G6193" s="213"/>
      <c r="H6193" s="213"/>
      <c r="I6193" s="213"/>
      <c r="J6193" s="213"/>
    </row>
    <row r="6194" spans="2:10">
      <c r="B6194" s="239"/>
      <c r="C6194" s="213"/>
      <c r="E6194" s="213"/>
      <c r="F6194" s="213"/>
      <c r="G6194" s="213"/>
      <c r="H6194" s="213"/>
      <c r="I6194" s="213"/>
      <c r="J6194" s="213"/>
    </row>
    <row r="6195" spans="2:10">
      <c r="B6195" s="239"/>
      <c r="C6195" s="213"/>
      <c r="E6195" s="213"/>
      <c r="F6195" s="213"/>
      <c r="G6195" s="213"/>
      <c r="H6195" s="213"/>
      <c r="I6195" s="213"/>
      <c r="J6195" s="213"/>
    </row>
    <row r="6196" spans="2:10">
      <c r="B6196" s="239"/>
      <c r="C6196" s="213"/>
      <c r="E6196" s="213"/>
      <c r="F6196" s="213"/>
      <c r="G6196" s="213"/>
      <c r="H6196" s="213"/>
      <c r="I6196" s="213"/>
      <c r="J6196" s="213"/>
    </row>
    <row r="6197" spans="2:10">
      <c r="B6197" s="239"/>
      <c r="C6197" s="213"/>
      <c r="E6197" s="213"/>
      <c r="F6197" s="213"/>
      <c r="G6197" s="213"/>
      <c r="H6197" s="213"/>
      <c r="I6197" s="213"/>
      <c r="J6197" s="213"/>
    </row>
    <row r="6198" spans="2:10">
      <c r="B6198" s="239"/>
      <c r="C6198" s="213"/>
      <c r="E6198" s="213"/>
      <c r="F6198" s="213"/>
      <c r="G6198" s="213"/>
      <c r="H6198" s="213"/>
      <c r="I6198" s="213"/>
      <c r="J6198" s="213"/>
    </row>
    <row r="6199" spans="2:10">
      <c r="B6199" s="239"/>
      <c r="C6199" s="213"/>
      <c r="E6199" s="213"/>
      <c r="F6199" s="213"/>
      <c r="G6199" s="213"/>
      <c r="H6199" s="213"/>
      <c r="I6199" s="213"/>
      <c r="J6199" s="213"/>
    </row>
    <row r="6200" spans="2:10">
      <c r="B6200" s="239"/>
      <c r="C6200" s="213"/>
      <c r="E6200" s="213"/>
      <c r="F6200" s="213"/>
      <c r="G6200" s="213"/>
      <c r="H6200" s="213"/>
      <c r="I6200" s="213"/>
      <c r="J6200" s="213"/>
    </row>
    <row r="6201" spans="2:10">
      <c r="B6201" s="239"/>
      <c r="C6201" s="213"/>
      <c r="E6201" s="213"/>
      <c r="F6201" s="213"/>
      <c r="G6201" s="213"/>
      <c r="H6201" s="213"/>
      <c r="I6201" s="213"/>
      <c r="J6201" s="213"/>
    </row>
    <row r="6202" spans="2:10">
      <c r="B6202" s="239"/>
      <c r="C6202" s="213"/>
      <c r="E6202" s="213"/>
      <c r="F6202" s="213"/>
      <c r="G6202" s="213"/>
      <c r="H6202" s="213"/>
      <c r="I6202" s="213"/>
      <c r="J6202" s="213"/>
    </row>
    <row r="6203" spans="2:10">
      <c r="B6203" s="239"/>
      <c r="C6203" s="213"/>
      <c r="E6203" s="213"/>
      <c r="F6203" s="213"/>
      <c r="G6203" s="213"/>
      <c r="H6203" s="213"/>
      <c r="I6203" s="213"/>
      <c r="J6203" s="213"/>
    </row>
    <row r="6204" spans="2:10">
      <c r="B6204" s="239"/>
      <c r="C6204" s="213"/>
      <c r="E6204" s="213"/>
      <c r="F6204" s="213"/>
      <c r="G6204" s="213"/>
      <c r="H6204" s="213"/>
      <c r="I6204" s="213"/>
      <c r="J6204" s="213"/>
    </row>
    <row r="6205" spans="2:10">
      <c r="B6205" s="239"/>
      <c r="C6205" s="213"/>
      <c r="E6205" s="213"/>
      <c r="F6205" s="213"/>
      <c r="G6205" s="213"/>
      <c r="H6205" s="213"/>
      <c r="I6205" s="213"/>
      <c r="J6205" s="213"/>
    </row>
    <row r="6206" spans="2:10">
      <c r="B6206" s="239"/>
      <c r="C6206" s="213"/>
      <c r="E6206" s="213"/>
      <c r="F6206" s="213"/>
      <c r="G6206" s="213"/>
      <c r="H6206" s="213"/>
      <c r="I6206" s="213"/>
      <c r="J6206" s="213"/>
    </row>
    <row r="6207" spans="2:10">
      <c r="B6207" s="239"/>
      <c r="C6207" s="213"/>
      <c r="E6207" s="213"/>
      <c r="F6207" s="213"/>
      <c r="G6207" s="213"/>
      <c r="H6207" s="213"/>
      <c r="I6207" s="213"/>
      <c r="J6207" s="213"/>
    </row>
    <row r="6208" spans="2:10">
      <c r="B6208" s="239"/>
      <c r="C6208" s="213"/>
      <c r="E6208" s="213"/>
      <c r="F6208" s="213"/>
      <c r="G6208" s="213"/>
      <c r="H6208" s="213"/>
      <c r="I6208" s="213"/>
      <c r="J6208" s="213"/>
    </row>
    <row r="6209" spans="2:10">
      <c r="B6209" s="239"/>
      <c r="C6209" s="213"/>
      <c r="E6209" s="213"/>
      <c r="F6209" s="213"/>
      <c r="G6209" s="213"/>
      <c r="H6209" s="213"/>
      <c r="I6209" s="213"/>
      <c r="J6209" s="213"/>
    </row>
    <row r="6210" spans="2:10">
      <c r="B6210" s="239"/>
      <c r="C6210" s="213"/>
      <c r="E6210" s="213"/>
      <c r="F6210" s="213"/>
      <c r="G6210" s="213"/>
      <c r="H6210" s="213"/>
      <c r="I6210" s="213"/>
      <c r="J6210" s="213"/>
    </row>
    <row r="6211" spans="2:10">
      <c r="B6211" s="239"/>
      <c r="C6211" s="213"/>
      <c r="E6211" s="213"/>
      <c r="F6211" s="213"/>
      <c r="G6211" s="213"/>
      <c r="H6211" s="213"/>
      <c r="I6211" s="213"/>
      <c r="J6211" s="213"/>
    </row>
    <row r="6212" spans="2:10">
      <c r="B6212" s="239"/>
      <c r="C6212" s="213"/>
      <c r="E6212" s="213"/>
      <c r="F6212" s="213"/>
      <c r="G6212" s="213"/>
      <c r="H6212" s="213"/>
      <c r="I6212" s="213"/>
      <c r="J6212" s="213"/>
    </row>
    <row r="6213" spans="2:10">
      <c r="B6213" s="239"/>
      <c r="C6213" s="213"/>
      <c r="E6213" s="213"/>
      <c r="F6213" s="213"/>
      <c r="G6213" s="213"/>
      <c r="H6213" s="213"/>
      <c r="I6213" s="213"/>
      <c r="J6213" s="213"/>
    </row>
    <row r="6214" spans="2:10">
      <c r="B6214" s="239"/>
      <c r="C6214" s="213"/>
      <c r="E6214" s="213"/>
      <c r="F6214" s="213"/>
      <c r="G6214" s="213"/>
      <c r="H6214" s="213"/>
      <c r="I6214" s="213"/>
      <c r="J6214" s="213"/>
    </row>
    <row r="6215" spans="2:10">
      <c r="B6215" s="239"/>
      <c r="C6215" s="213"/>
      <c r="E6215" s="213"/>
      <c r="F6215" s="213"/>
      <c r="G6215" s="213"/>
      <c r="H6215" s="213"/>
      <c r="I6215" s="213"/>
      <c r="J6215" s="213"/>
    </row>
    <row r="6216" spans="2:10">
      <c r="B6216" s="239"/>
      <c r="C6216" s="213"/>
      <c r="E6216" s="213"/>
      <c r="F6216" s="213"/>
      <c r="G6216" s="213"/>
      <c r="H6216" s="213"/>
      <c r="I6216" s="213"/>
      <c r="J6216" s="213"/>
    </row>
    <row r="6217" spans="2:10">
      <c r="B6217" s="239"/>
      <c r="C6217" s="213"/>
      <c r="E6217" s="213"/>
      <c r="F6217" s="213"/>
      <c r="G6217" s="213"/>
      <c r="H6217" s="213"/>
      <c r="I6217" s="213"/>
      <c r="J6217" s="213"/>
    </row>
    <row r="6218" spans="2:10">
      <c r="B6218" s="239"/>
      <c r="C6218" s="213"/>
      <c r="E6218" s="213"/>
      <c r="F6218" s="213"/>
      <c r="G6218" s="213"/>
      <c r="H6218" s="213"/>
      <c r="I6218" s="213"/>
      <c r="J6218" s="213"/>
    </row>
    <row r="6219" spans="2:10">
      <c r="B6219" s="239"/>
      <c r="C6219" s="213"/>
      <c r="E6219" s="213"/>
      <c r="F6219" s="213"/>
      <c r="G6219" s="213"/>
      <c r="H6219" s="213"/>
      <c r="I6219" s="213"/>
      <c r="J6219" s="213"/>
    </row>
    <row r="6220" spans="2:10">
      <c r="B6220" s="239"/>
      <c r="C6220" s="213"/>
      <c r="E6220" s="213"/>
      <c r="F6220" s="213"/>
      <c r="G6220" s="213"/>
      <c r="H6220" s="213"/>
      <c r="I6220" s="213"/>
      <c r="J6220" s="213"/>
    </row>
    <row r="6221" spans="2:10">
      <c r="B6221" s="239"/>
      <c r="C6221" s="213"/>
      <c r="E6221" s="213"/>
      <c r="F6221" s="213"/>
      <c r="G6221" s="213"/>
      <c r="H6221" s="213"/>
      <c r="I6221" s="213"/>
      <c r="J6221" s="213"/>
    </row>
    <row r="6222" spans="2:10">
      <c r="B6222" s="239"/>
      <c r="C6222" s="213"/>
      <c r="E6222" s="213"/>
      <c r="F6222" s="213"/>
      <c r="G6222" s="213"/>
      <c r="H6222" s="213"/>
      <c r="I6222" s="213"/>
      <c r="J6222" s="213"/>
    </row>
    <row r="6223" spans="2:10">
      <c r="B6223" s="239"/>
      <c r="C6223" s="213"/>
      <c r="E6223" s="213"/>
      <c r="F6223" s="213"/>
      <c r="G6223" s="213"/>
      <c r="H6223" s="213"/>
      <c r="I6223" s="213"/>
      <c r="J6223" s="213"/>
    </row>
    <row r="6224" spans="2:10">
      <c r="B6224" s="239"/>
      <c r="C6224" s="213"/>
      <c r="E6224" s="213"/>
      <c r="F6224" s="213"/>
      <c r="G6224" s="213"/>
      <c r="H6224" s="213"/>
      <c r="I6224" s="213"/>
      <c r="J6224" s="213"/>
    </row>
    <row r="6225" spans="2:10">
      <c r="B6225" s="239"/>
      <c r="C6225" s="213"/>
      <c r="E6225" s="213"/>
      <c r="F6225" s="213"/>
      <c r="G6225" s="213"/>
      <c r="H6225" s="213"/>
      <c r="I6225" s="213"/>
      <c r="J6225" s="213"/>
    </row>
    <row r="6226" spans="2:10">
      <c r="B6226" s="239"/>
      <c r="C6226" s="213"/>
      <c r="E6226" s="213"/>
      <c r="F6226" s="213"/>
      <c r="G6226" s="213"/>
      <c r="H6226" s="213"/>
      <c r="I6226" s="213"/>
      <c r="J6226" s="213"/>
    </row>
    <row r="6227" spans="2:10">
      <c r="B6227" s="239"/>
      <c r="C6227" s="213"/>
      <c r="E6227" s="213"/>
      <c r="F6227" s="213"/>
      <c r="G6227" s="213"/>
      <c r="H6227" s="213"/>
      <c r="I6227" s="213"/>
      <c r="J6227" s="213"/>
    </row>
    <row r="6228" spans="2:10">
      <c r="B6228" s="239"/>
      <c r="C6228" s="213"/>
      <c r="E6228" s="213"/>
      <c r="F6228" s="213"/>
      <c r="G6228" s="213"/>
      <c r="H6228" s="213"/>
      <c r="I6228" s="213"/>
      <c r="J6228" s="213"/>
    </row>
    <row r="6229" spans="2:10">
      <c r="B6229" s="239"/>
      <c r="C6229" s="213"/>
      <c r="E6229" s="213"/>
      <c r="F6229" s="213"/>
      <c r="G6229" s="213"/>
      <c r="H6229" s="213"/>
      <c r="I6229" s="213"/>
      <c r="J6229" s="213"/>
    </row>
    <row r="6230" spans="2:10">
      <c r="B6230" s="239"/>
      <c r="C6230" s="213"/>
      <c r="E6230" s="213"/>
      <c r="F6230" s="213"/>
      <c r="G6230" s="213"/>
      <c r="H6230" s="213"/>
      <c r="I6230" s="213"/>
      <c r="J6230" s="213"/>
    </row>
    <row r="6231" spans="2:10">
      <c r="B6231" s="239"/>
      <c r="C6231" s="213"/>
      <c r="E6231" s="213"/>
      <c r="F6231" s="213"/>
      <c r="G6231" s="213"/>
      <c r="H6231" s="213"/>
      <c r="I6231" s="213"/>
      <c r="J6231" s="213"/>
    </row>
    <row r="6232" spans="2:10">
      <c r="B6232" s="239"/>
      <c r="C6232" s="213"/>
      <c r="E6232" s="213"/>
      <c r="F6232" s="213"/>
      <c r="G6232" s="213"/>
      <c r="H6232" s="213"/>
      <c r="I6232" s="213"/>
      <c r="J6232" s="213"/>
    </row>
    <row r="6233" spans="2:10">
      <c r="B6233" s="239"/>
      <c r="C6233" s="213"/>
      <c r="E6233" s="213"/>
      <c r="F6233" s="213"/>
      <c r="G6233" s="213"/>
      <c r="H6233" s="213"/>
      <c r="I6233" s="213"/>
      <c r="J6233" s="213"/>
    </row>
    <row r="6234" spans="2:10">
      <c r="B6234" s="239"/>
      <c r="C6234" s="213"/>
      <c r="E6234" s="213"/>
      <c r="F6234" s="213"/>
      <c r="G6234" s="213"/>
      <c r="H6234" s="213"/>
      <c r="I6234" s="213"/>
      <c r="J6234" s="213"/>
    </row>
    <row r="6235" spans="2:10">
      <c r="B6235" s="239"/>
      <c r="C6235" s="213"/>
      <c r="E6235" s="213"/>
      <c r="F6235" s="213"/>
      <c r="G6235" s="213"/>
      <c r="H6235" s="213"/>
      <c r="I6235" s="213"/>
      <c r="J6235" s="213"/>
    </row>
    <row r="6236" spans="2:10">
      <c r="B6236" s="239"/>
      <c r="C6236" s="213"/>
      <c r="E6236" s="213"/>
      <c r="F6236" s="213"/>
      <c r="G6236" s="213"/>
      <c r="H6236" s="213"/>
      <c r="I6236" s="213"/>
      <c r="J6236" s="213"/>
    </row>
    <row r="6237" spans="2:10">
      <c r="B6237" s="239"/>
      <c r="C6237" s="213"/>
      <c r="E6237" s="213"/>
      <c r="F6237" s="213"/>
      <c r="G6237" s="213"/>
      <c r="H6237" s="213"/>
      <c r="I6237" s="213"/>
      <c r="J6237" s="213"/>
    </row>
    <row r="6238" spans="2:10">
      <c r="B6238" s="239"/>
      <c r="C6238" s="213"/>
      <c r="E6238" s="213"/>
      <c r="F6238" s="213"/>
      <c r="G6238" s="213"/>
      <c r="H6238" s="213"/>
      <c r="I6238" s="213"/>
      <c r="J6238" s="213"/>
    </row>
    <row r="6239" spans="2:10">
      <c r="B6239" s="239"/>
      <c r="C6239" s="213"/>
      <c r="E6239" s="213"/>
      <c r="F6239" s="213"/>
      <c r="G6239" s="213"/>
      <c r="H6239" s="213"/>
      <c r="I6239" s="213"/>
      <c r="J6239" s="213"/>
    </row>
    <row r="6240" spans="2:10">
      <c r="B6240" s="239"/>
      <c r="C6240" s="213"/>
      <c r="E6240" s="213"/>
      <c r="F6240" s="213"/>
      <c r="G6240" s="213"/>
      <c r="H6240" s="213"/>
      <c r="I6240" s="213"/>
      <c r="J6240" s="213"/>
    </row>
    <row r="6241" spans="2:10">
      <c r="B6241" s="239"/>
      <c r="C6241" s="213"/>
      <c r="E6241" s="213"/>
      <c r="F6241" s="213"/>
      <c r="G6241" s="213"/>
      <c r="H6241" s="213"/>
      <c r="I6241" s="213"/>
      <c r="J6241" s="213"/>
    </row>
    <row r="6242" spans="2:10">
      <c r="B6242" s="239"/>
      <c r="C6242" s="213"/>
      <c r="E6242" s="213"/>
      <c r="F6242" s="213"/>
      <c r="G6242" s="213"/>
      <c r="H6242" s="213"/>
      <c r="I6242" s="213"/>
      <c r="J6242" s="213"/>
    </row>
    <row r="6243" spans="2:10">
      <c r="B6243" s="239"/>
      <c r="C6243" s="213"/>
      <c r="E6243" s="213"/>
      <c r="F6243" s="213"/>
      <c r="G6243" s="213"/>
      <c r="H6243" s="213"/>
      <c r="I6243" s="213"/>
      <c r="J6243" s="213"/>
    </row>
    <row r="6244" spans="2:10">
      <c r="B6244" s="239"/>
      <c r="C6244" s="213"/>
      <c r="E6244" s="213"/>
      <c r="F6244" s="213"/>
      <c r="G6244" s="213"/>
      <c r="H6244" s="213"/>
      <c r="I6244" s="213"/>
      <c r="J6244" s="213"/>
    </row>
    <row r="6245" spans="2:10">
      <c r="B6245" s="239"/>
      <c r="C6245" s="213"/>
      <c r="E6245" s="213"/>
      <c r="F6245" s="213"/>
      <c r="G6245" s="213"/>
      <c r="H6245" s="213"/>
      <c r="I6245" s="213"/>
      <c r="J6245" s="213"/>
    </row>
    <row r="6246" spans="2:10">
      <c r="B6246" s="239"/>
      <c r="C6246" s="213"/>
      <c r="E6246" s="213"/>
      <c r="F6246" s="213"/>
      <c r="G6246" s="213"/>
      <c r="H6246" s="213"/>
      <c r="I6246" s="213"/>
      <c r="J6246" s="213"/>
    </row>
    <row r="6247" spans="2:10">
      <c r="B6247" s="239"/>
      <c r="C6247" s="213"/>
      <c r="E6247" s="213"/>
      <c r="F6247" s="213"/>
      <c r="G6247" s="213"/>
      <c r="H6247" s="213"/>
      <c r="I6247" s="213"/>
      <c r="J6247" s="213"/>
    </row>
    <row r="6248" spans="2:10">
      <c r="B6248" s="239"/>
      <c r="C6248" s="213"/>
      <c r="E6248" s="213"/>
      <c r="F6248" s="213"/>
      <c r="G6248" s="213"/>
      <c r="H6248" s="213"/>
      <c r="I6248" s="213"/>
      <c r="J6248" s="213"/>
    </row>
    <row r="6249" spans="2:10">
      <c r="B6249" s="239"/>
      <c r="C6249" s="213"/>
      <c r="E6249" s="213"/>
      <c r="F6249" s="213"/>
      <c r="G6249" s="213"/>
      <c r="H6249" s="213"/>
      <c r="I6249" s="213"/>
      <c r="J6249" s="213"/>
    </row>
    <row r="6250" spans="2:10">
      <c r="B6250" s="239"/>
      <c r="C6250" s="213"/>
      <c r="E6250" s="213"/>
      <c r="F6250" s="213"/>
      <c r="G6250" s="213"/>
      <c r="H6250" s="213"/>
      <c r="I6250" s="213"/>
      <c r="J6250" s="213"/>
    </row>
    <row r="6251" spans="2:10">
      <c r="B6251" s="239"/>
      <c r="C6251" s="213"/>
      <c r="E6251" s="213"/>
      <c r="F6251" s="213"/>
      <c r="G6251" s="213"/>
      <c r="H6251" s="213"/>
      <c r="I6251" s="213"/>
      <c r="J6251" s="213"/>
    </row>
    <row r="6252" spans="2:10">
      <c r="B6252" s="239"/>
      <c r="C6252" s="213"/>
      <c r="E6252" s="213"/>
      <c r="F6252" s="213"/>
      <c r="G6252" s="213"/>
      <c r="H6252" s="213"/>
      <c r="I6252" s="213"/>
      <c r="J6252" s="213"/>
    </row>
    <row r="6253" spans="2:10">
      <c r="B6253" s="239"/>
      <c r="C6253" s="213"/>
      <c r="E6253" s="213"/>
      <c r="F6253" s="213"/>
      <c r="G6253" s="213"/>
      <c r="H6253" s="213"/>
      <c r="I6253" s="213"/>
      <c r="J6253" s="213"/>
    </row>
    <row r="6254" spans="2:10">
      <c r="B6254" s="239"/>
      <c r="C6254" s="213"/>
      <c r="E6254" s="213"/>
      <c r="F6254" s="213"/>
      <c r="G6254" s="213"/>
      <c r="H6254" s="213"/>
      <c r="I6254" s="213"/>
      <c r="J6254" s="213"/>
    </row>
    <row r="6255" spans="2:10">
      <c r="B6255" s="239"/>
      <c r="C6255" s="213"/>
      <c r="E6255" s="213"/>
      <c r="F6255" s="213"/>
      <c r="G6255" s="213"/>
      <c r="H6255" s="213"/>
      <c r="I6255" s="213"/>
      <c r="J6255" s="213"/>
    </row>
    <row r="6256" spans="2:10">
      <c r="B6256" s="239"/>
      <c r="C6256" s="213"/>
      <c r="E6256" s="213"/>
      <c r="F6256" s="213"/>
      <c r="G6256" s="213"/>
      <c r="H6256" s="213"/>
      <c r="I6256" s="213"/>
      <c r="J6256" s="213"/>
    </row>
    <row r="6257" spans="2:10">
      <c r="B6257" s="239"/>
      <c r="C6257" s="213"/>
      <c r="E6257" s="213"/>
      <c r="F6257" s="213"/>
      <c r="G6257" s="213"/>
      <c r="H6257" s="213"/>
      <c r="I6257" s="213"/>
      <c r="J6257" s="213"/>
    </row>
    <row r="6258" spans="2:10">
      <c r="B6258" s="239"/>
      <c r="C6258" s="213"/>
      <c r="E6258" s="213"/>
      <c r="F6258" s="213"/>
      <c r="G6258" s="213"/>
      <c r="H6258" s="213"/>
      <c r="I6258" s="213"/>
      <c r="J6258" s="213"/>
    </row>
    <row r="6259" spans="2:10">
      <c r="B6259" s="239"/>
      <c r="C6259" s="213"/>
      <c r="E6259" s="213"/>
      <c r="F6259" s="213"/>
      <c r="G6259" s="213"/>
      <c r="H6259" s="213"/>
      <c r="I6259" s="213"/>
      <c r="J6259" s="213"/>
    </row>
    <row r="6260" spans="2:10">
      <c r="B6260" s="239"/>
      <c r="C6260" s="213"/>
      <c r="E6260" s="213"/>
      <c r="F6260" s="213"/>
      <c r="G6260" s="213"/>
      <c r="H6260" s="213"/>
      <c r="I6260" s="213"/>
      <c r="J6260" s="213"/>
    </row>
    <row r="6261" spans="2:10">
      <c r="B6261" s="239"/>
      <c r="C6261" s="213"/>
      <c r="E6261" s="213"/>
      <c r="F6261" s="213"/>
      <c r="G6261" s="213"/>
      <c r="H6261" s="213"/>
      <c r="I6261" s="213"/>
      <c r="J6261" s="213"/>
    </row>
    <row r="6262" spans="2:10">
      <c r="B6262" s="239"/>
      <c r="C6262" s="213"/>
      <c r="E6262" s="213"/>
      <c r="F6262" s="213"/>
      <c r="G6262" s="213"/>
      <c r="H6262" s="213"/>
      <c r="I6262" s="213"/>
      <c r="J6262" s="213"/>
    </row>
    <row r="6263" spans="2:10">
      <c r="B6263" s="239"/>
      <c r="C6263" s="213"/>
      <c r="E6263" s="213"/>
      <c r="F6263" s="213"/>
      <c r="G6263" s="213"/>
      <c r="H6263" s="213"/>
      <c r="I6263" s="213"/>
      <c r="J6263" s="213"/>
    </row>
    <row r="6264" spans="2:10">
      <c r="B6264" s="239"/>
      <c r="C6264" s="213"/>
      <c r="E6264" s="213"/>
      <c r="F6264" s="213"/>
      <c r="G6264" s="213"/>
      <c r="H6264" s="213"/>
      <c r="I6264" s="213"/>
      <c r="J6264" s="213"/>
    </row>
    <row r="6265" spans="2:10">
      <c r="B6265" s="239"/>
      <c r="C6265" s="213"/>
      <c r="E6265" s="213"/>
      <c r="F6265" s="213"/>
      <c r="G6265" s="213"/>
      <c r="H6265" s="213"/>
      <c r="I6265" s="213"/>
      <c r="J6265" s="213"/>
    </row>
    <row r="6266" spans="2:10">
      <c r="B6266" s="239"/>
      <c r="C6266" s="213"/>
      <c r="E6266" s="213"/>
      <c r="F6266" s="213"/>
      <c r="G6266" s="213"/>
      <c r="H6266" s="213"/>
      <c r="I6266" s="213"/>
      <c r="J6266" s="213"/>
    </row>
    <row r="6267" spans="2:10">
      <c r="B6267" s="239"/>
      <c r="C6267" s="213"/>
      <c r="E6267" s="213"/>
      <c r="F6267" s="213"/>
      <c r="G6267" s="213"/>
      <c r="H6267" s="213"/>
      <c r="I6267" s="213"/>
      <c r="J6267" s="213"/>
    </row>
    <row r="6268" spans="2:10">
      <c r="B6268" s="239"/>
      <c r="C6268" s="213"/>
      <c r="E6268" s="213"/>
      <c r="F6268" s="213"/>
      <c r="G6268" s="213"/>
      <c r="H6268" s="213"/>
      <c r="I6268" s="213"/>
      <c r="J6268" s="213"/>
    </row>
    <row r="6269" spans="2:10">
      <c r="B6269" s="239"/>
      <c r="C6269" s="213"/>
      <c r="E6269" s="213"/>
      <c r="F6269" s="213"/>
      <c r="G6269" s="213"/>
      <c r="H6269" s="213"/>
      <c r="I6269" s="213"/>
      <c r="J6269" s="213"/>
    </row>
    <row r="6270" spans="2:10">
      <c r="B6270" s="239"/>
      <c r="C6270" s="213"/>
      <c r="E6270" s="213"/>
      <c r="F6270" s="213"/>
      <c r="G6270" s="213"/>
      <c r="H6270" s="213"/>
      <c r="I6270" s="213"/>
      <c r="J6270" s="213"/>
    </row>
    <row r="6271" spans="2:10">
      <c r="B6271" s="239"/>
      <c r="C6271" s="213"/>
      <c r="E6271" s="213"/>
      <c r="F6271" s="213"/>
      <c r="G6271" s="213"/>
      <c r="H6271" s="213"/>
      <c r="I6271" s="213"/>
      <c r="J6271" s="213"/>
    </row>
    <row r="6272" spans="2:10">
      <c r="B6272" s="239"/>
      <c r="C6272" s="213"/>
      <c r="E6272" s="213"/>
      <c r="F6272" s="213"/>
      <c r="G6272" s="213"/>
      <c r="H6272" s="213"/>
      <c r="I6272" s="213"/>
      <c r="J6272" s="213"/>
    </row>
    <row r="6273" spans="2:10">
      <c r="B6273" s="239"/>
      <c r="C6273" s="213"/>
      <c r="E6273" s="213"/>
      <c r="F6273" s="213"/>
      <c r="G6273" s="213"/>
      <c r="H6273" s="213"/>
      <c r="I6273" s="213"/>
      <c r="J6273" s="213"/>
    </row>
    <row r="6274" spans="2:10">
      <c r="B6274" s="239"/>
      <c r="C6274" s="213"/>
      <c r="E6274" s="213"/>
      <c r="F6274" s="213"/>
      <c r="G6274" s="213"/>
      <c r="H6274" s="213"/>
      <c r="I6274" s="213"/>
      <c r="J6274" s="213"/>
    </row>
    <row r="6275" spans="2:10">
      <c r="B6275" s="239"/>
      <c r="C6275" s="213"/>
      <c r="E6275" s="213"/>
      <c r="F6275" s="213"/>
      <c r="G6275" s="213"/>
      <c r="H6275" s="213"/>
      <c r="I6275" s="213"/>
      <c r="J6275" s="213"/>
    </row>
    <row r="6276" spans="2:10">
      <c r="B6276" s="239"/>
      <c r="C6276" s="213"/>
      <c r="E6276" s="213"/>
      <c r="F6276" s="213"/>
      <c r="G6276" s="213"/>
      <c r="H6276" s="213"/>
      <c r="I6276" s="213"/>
      <c r="J6276" s="213"/>
    </row>
    <row r="6277" spans="2:10">
      <c r="B6277" s="239"/>
      <c r="C6277" s="213"/>
      <c r="E6277" s="213"/>
      <c r="F6277" s="213"/>
      <c r="G6277" s="213"/>
      <c r="H6277" s="213"/>
      <c r="I6277" s="213"/>
      <c r="J6277" s="213"/>
    </row>
    <row r="6278" spans="2:10">
      <c r="B6278" s="239"/>
      <c r="C6278" s="213"/>
      <c r="E6278" s="213"/>
      <c r="F6278" s="213"/>
      <c r="G6278" s="213"/>
      <c r="H6278" s="213"/>
      <c r="I6278" s="213"/>
      <c r="J6278" s="213"/>
    </row>
    <row r="6279" spans="2:10">
      <c r="B6279" s="239"/>
      <c r="C6279" s="213"/>
      <c r="E6279" s="213"/>
      <c r="F6279" s="213"/>
      <c r="G6279" s="213"/>
      <c r="H6279" s="213"/>
      <c r="I6279" s="213"/>
      <c r="J6279" s="213"/>
    </row>
    <row r="6280" spans="2:10">
      <c r="B6280" s="239"/>
      <c r="C6280" s="213"/>
      <c r="E6280" s="213"/>
      <c r="F6280" s="213"/>
      <c r="G6280" s="213"/>
      <c r="H6280" s="213"/>
      <c r="I6280" s="213"/>
      <c r="J6280" s="213"/>
    </row>
    <row r="6281" spans="2:10">
      <c r="B6281" s="239"/>
      <c r="C6281" s="213"/>
      <c r="E6281" s="213"/>
      <c r="F6281" s="213"/>
      <c r="G6281" s="213"/>
      <c r="H6281" s="213"/>
      <c r="I6281" s="213"/>
      <c r="J6281" s="213"/>
    </row>
    <row r="6282" spans="2:10">
      <c r="B6282" s="239"/>
      <c r="C6282" s="213"/>
      <c r="E6282" s="213"/>
      <c r="F6282" s="213"/>
      <c r="G6282" s="213"/>
      <c r="H6282" s="213"/>
      <c r="I6282" s="213"/>
      <c r="J6282" s="213"/>
    </row>
    <row r="6283" spans="2:10">
      <c r="B6283" s="239"/>
      <c r="C6283" s="213"/>
      <c r="E6283" s="213"/>
      <c r="F6283" s="213"/>
      <c r="G6283" s="213"/>
      <c r="H6283" s="213"/>
      <c r="I6283" s="213"/>
      <c r="J6283" s="213"/>
    </row>
    <row r="6284" spans="2:10">
      <c r="B6284" s="239"/>
      <c r="C6284" s="213"/>
      <c r="E6284" s="213"/>
      <c r="F6284" s="213"/>
      <c r="G6284" s="213"/>
      <c r="H6284" s="213"/>
      <c r="I6284" s="213"/>
      <c r="J6284" s="213"/>
    </row>
    <row r="6285" spans="2:10">
      <c r="B6285" s="239"/>
      <c r="C6285" s="213"/>
      <c r="E6285" s="213"/>
      <c r="F6285" s="213"/>
      <c r="G6285" s="213"/>
      <c r="H6285" s="213"/>
      <c r="I6285" s="213"/>
      <c r="J6285" s="213"/>
    </row>
    <row r="6286" spans="2:10">
      <c r="B6286" s="239"/>
      <c r="C6286" s="213"/>
      <c r="E6286" s="213"/>
      <c r="F6286" s="213"/>
      <c r="G6286" s="213"/>
      <c r="H6286" s="213"/>
      <c r="I6286" s="213"/>
      <c r="J6286" s="213"/>
    </row>
    <row r="6287" spans="2:10">
      <c r="B6287" s="239"/>
      <c r="C6287" s="213"/>
      <c r="E6287" s="213"/>
      <c r="F6287" s="213"/>
      <c r="G6287" s="213"/>
      <c r="H6287" s="213"/>
      <c r="I6287" s="213"/>
      <c r="J6287" s="213"/>
    </row>
    <row r="6288" spans="2:10">
      <c r="B6288" s="239"/>
      <c r="C6288" s="213"/>
      <c r="E6288" s="213"/>
      <c r="F6288" s="213"/>
      <c r="G6288" s="213"/>
      <c r="H6288" s="213"/>
      <c r="I6288" s="213"/>
      <c r="J6288" s="213"/>
    </row>
    <row r="6289" spans="2:10">
      <c r="B6289" s="239"/>
      <c r="C6289" s="213"/>
      <c r="E6289" s="213"/>
      <c r="F6289" s="213"/>
      <c r="G6289" s="213"/>
      <c r="H6289" s="213"/>
      <c r="I6289" s="213"/>
      <c r="J6289" s="213"/>
    </row>
    <row r="6290" spans="2:10">
      <c r="B6290" s="239"/>
      <c r="C6290" s="213"/>
      <c r="E6290" s="213"/>
      <c r="F6290" s="213"/>
      <c r="G6290" s="213"/>
      <c r="H6290" s="213"/>
      <c r="I6290" s="213"/>
      <c r="J6290" s="213"/>
    </row>
    <row r="6291" spans="2:10">
      <c r="B6291" s="239"/>
      <c r="C6291" s="213"/>
      <c r="E6291" s="213"/>
      <c r="F6291" s="213"/>
      <c r="G6291" s="213"/>
      <c r="H6291" s="213"/>
      <c r="I6291" s="213"/>
      <c r="J6291" s="213"/>
    </row>
    <row r="6292" spans="2:10">
      <c r="B6292" s="239"/>
      <c r="C6292" s="213"/>
      <c r="E6292" s="213"/>
      <c r="F6292" s="213"/>
      <c r="G6292" s="213"/>
      <c r="H6292" s="213"/>
      <c r="I6292" s="213"/>
      <c r="J6292" s="213"/>
    </row>
    <row r="6293" spans="2:10">
      <c r="B6293" s="239"/>
      <c r="C6293" s="213"/>
      <c r="E6293" s="213"/>
      <c r="F6293" s="213"/>
      <c r="G6293" s="213"/>
      <c r="H6293" s="213"/>
      <c r="I6293" s="213"/>
      <c r="J6293" s="213"/>
    </row>
    <row r="6294" spans="2:10">
      <c r="B6294" s="239"/>
      <c r="C6294" s="213"/>
      <c r="E6294" s="213"/>
      <c r="F6294" s="213"/>
      <c r="G6294" s="213"/>
      <c r="H6294" s="213"/>
      <c r="I6294" s="213"/>
      <c r="J6294" s="213"/>
    </row>
    <row r="6295" spans="2:10">
      <c r="B6295" s="239"/>
      <c r="C6295" s="213"/>
      <c r="E6295" s="213"/>
      <c r="F6295" s="213"/>
      <c r="G6295" s="213"/>
      <c r="H6295" s="213"/>
      <c r="I6295" s="213"/>
      <c r="J6295" s="213"/>
    </row>
    <row r="6296" spans="2:10">
      <c r="B6296" s="239"/>
      <c r="C6296" s="213"/>
      <c r="E6296" s="213"/>
      <c r="F6296" s="213"/>
      <c r="G6296" s="213"/>
      <c r="H6296" s="213"/>
      <c r="I6296" s="213"/>
      <c r="J6296" s="213"/>
    </row>
    <row r="6297" spans="2:10">
      <c r="B6297" s="239"/>
      <c r="C6297" s="213"/>
      <c r="E6297" s="213"/>
      <c r="F6297" s="213"/>
      <c r="G6297" s="213"/>
      <c r="H6297" s="213"/>
      <c r="I6297" s="213"/>
      <c r="J6297" s="213"/>
    </row>
    <row r="6298" spans="2:10">
      <c r="B6298" s="239"/>
      <c r="C6298" s="213"/>
      <c r="E6298" s="213"/>
      <c r="F6298" s="213"/>
      <c r="G6298" s="213"/>
      <c r="H6298" s="213"/>
      <c r="I6298" s="213"/>
      <c r="J6298" s="213"/>
    </row>
    <row r="6299" spans="2:10">
      <c r="B6299" s="239"/>
      <c r="C6299" s="213"/>
      <c r="E6299" s="213"/>
      <c r="F6299" s="213"/>
      <c r="G6299" s="213"/>
      <c r="H6299" s="213"/>
      <c r="I6299" s="213"/>
      <c r="J6299" s="213"/>
    </row>
    <row r="6300" spans="2:10">
      <c r="B6300" s="239"/>
      <c r="C6300" s="213"/>
      <c r="E6300" s="213"/>
      <c r="F6300" s="213"/>
      <c r="G6300" s="213"/>
      <c r="H6300" s="213"/>
      <c r="I6300" s="213"/>
      <c r="J6300" s="213"/>
    </row>
    <row r="6301" spans="2:10">
      <c r="B6301" s="239"/>
      <c r="C6301" s="213"/>
      <c r="E6301" s="213"/>
      <c r="F6301" s="213"/>
      <c r="G6301" s="213"/>
      <c r="H6301" s="213"/>
      <c r="I6301" s="213"/>
      <c r="J6301" s="213"/>
    </row>
    <row r="6302" spans="2:10">
      <c r="B6302" s="239"/>
      <c r="C6302" s="213"/>
      <c r="E6302" s="213"/>
      <c r="F6302" s="213"/>
      <c r="G6302" s="213"/>
      <c r="H6302" s="213"/>
      <c r="I6302" s="213"/>
      <c r="J6302" s="213"/>
    </row>
    <row r="6303" spans="2:10">
      <c r="B6303" s="239"/>
      <c r="C6303" s="213"/>
      <c r="E6303" s="213"/>
      <c r="F6303" s="213"/>
      <c r="G6303" s="213"/>
      <c r="H6303" s="213"/>
      <c r="I6303" s="213"/>
      <c r="J6303" s="213"/>
    </row>
    <row r="6304" spans="2:10">
      <c r="B6304" s="239"/>
      <c r="C6304" s="213"/>
      <c r="E6304" s="213"/>
      <c r="F6304" s="213"/>
      <c r="G6304" s="213"/>
      <c r="H6304" s="213"/>
      <c r="I6304" s="213"/>
      <c r="J6304" s="213"/>
    </row>
    <row r="6305" spans="2:10">
      <c r="B6305" s="239"/>
      <c r="C6305" s="213"/>
      <c r="E6305" s="213"/>
      <c r="F6305" s="213"/>
      <c r="G6305" s="213"/>
      <c r="H6305" s="213"/>
      <c r="I6305" s="213"/>
      <c r="J6305" s="213"/>
    </row>
    <row r="6306" spans="2:10">
      <c r="B6306" s="239"/>
      <c r="C6306" s="213"/>
      <c r="E6306" s="213"/>
      <c r="F6306" s="213"/>
      <c r="G6306" s="213"/>
      <c r="H6306" s="213"/>
      <c r="I6306" s="213"/>
      <c r="J6306" s="213"/>
    </row>
    <row r="6307" spans="2:10">
      <c r="B6307" s="239"/>
      <c r="C6307" s="213"/>
      <c r="E6307" s="213"/>
      <c r="F6307" s="213"/>
      <c r="G6307" s="213"/>
      <c r="H6307" s="213"/>
      <c r="I6307" s="213"/>
      <c r="J6307" s="213"/>
    </row>
    <row r="6308" spans="2:10">
      <c r="B6308" s="239"/>
      <c r="C6308" s="213"/>
      <c r="E6308" s="213"/>
      <c r="F6308" s="213"/>
      <c r="G6308" s="213"/>
      <c r="H6308" s="213"/>
      <c r="I6308" s="213"/>
      <c r="J6308" s="213"/>
    </row>
    <row r="6309" spans="2:10">
      <c r="B6309" s="239"/>
      <c r="C6309" s="213"/>
      <c r="E6309" s="213"/>
      <c r="F6309" s="213"/>
      <c r="G6309" s="213"/>
      <c r="H6309" s="213"/>
      <c r="I6309" s="213"/>
      <c r="J6309" s="213"/>
    </row>
    <row r="6310" spans="2:10">
      <c r="B6310" s="239"/>
      <c r="C6310" s="213"/>
      <c r="E6310" s="213"/>
      <c r="F6310" s="213"/>
      <c r="G6310" s="213"/>
      <c r="H6310" s="213"/>
      <c r="I6310" s="213"/>
      <c r="J6310" s="213"/>
    </row>
    <row r="6311" spans="2:10">
      <c r="B6311" s="239"/>
      <c r="C6311" s="213"/>
      <c r="E6311" s="213"/>
      <c r="F6311" s="213"/>
      <c r="G6311" s="213"/>
      <c r="H6311" s="213"/>
      <c r="I6311" s="213"/>
      <c r="J6311" s="213"/>
    </row>
    <row r="6312" spans="2:10">
      <c r="B6312" s="239"/>
      <c r="C6312" s="213"/>
      <c r="E6312" s="213"/>
      <c r="F6312" s="213"/>
      <c r="G6312" s="213"/>
      <c r="H6312" s="213"/>
      <c r="I6312" s="213"/>
      <c r="J6312" s="213"/>
    </row>
    <row r="6313" spans="2:10">
      <c r="B6313" s="239"/>
      <c r="C6313" s="213"/>
      <c r="E6313" s="213"/>
      <c r="F6313" s="213"/>
      <c r="G6313" s="213"/>
      <c r="H6313" s="213"/>
      <c r="I6313" s="213"/>
      <c r="J6313" s="213"/>
    </row>
    <row r="6314" spans="2:10">
      <c r="B6314" s="239"/>
      <c r="C6314" s="213"/>
      <c r="E6314" s="213"/>
      <c r="F6314" s="213"/>
      <c r="G6314" s="213"/>
      <c r="H6314" s="213"/>
      <c r="I6314" s="213"/>
      <c r="J6314" s="213"/>
    </row>
    <row r="6315" spans="2:10">
      <c r="B6315" s="239"/>
      <c r="C6315" s="213"/>
      <c r="E6315" s="213"/>
      <c r="F6315" s="213"/>
      <c r="G6315" s="213"/>
      <c r="H6315" s="213"/>
      <c r="I6315" s="213"/>
      <c r="J6315" s="213"/>
    </row>
    <row r="6316" spans="2:10">
      <c r="B6316" s="239"/>
      <c r="C6316" s="213"/>
      <c r="E6316" s="213"/>
      <c r="F6316" s="213"/>
      <c r="G6316" s="213"/>
      <c r="H6316" s="213"/>
      <c r="I6316" s="213"/>
      <c r="J6316" s="213"/>
    </row>
    <row r="6317" spans="2:10">
      <c r="B6317" s="239"/>
      <c r="C6317" s="213"/>
      <c r="E6317" s="213"/>
      <c r="F6317" s="213"/>
      <c r="G6317" s="213"/>
      <c r="H6317" s="213"/>
      <c r="I6317" s="213"/>
      <c r="J6317" s="213"/>
    </row>
    <row r="6318" spans="2:10">
      <c r="B6318" s="239"/>
      <c r="C6318" s="213"/>
      <c r="E6318" s="213"/>
      <c r="F6318" s="213"/>
      <c r="G6318" s="213"/>
      <c r="H6318" s="213"/>
      <c r="I6318" s="213"/>
      <c r="J6318" s="213"/>
    </row>
    <row r="6319" spans="2:10">
      <c r="B6319" s="239"/>
      <c r="C6319" s="213"/>
      <c r="E6319" s="213"/>
      <c r="F6319" s="213"/>
      <c r="G6319" s="213"/>
      <c r="H6319" s="213"/>
      <c r="I6319" s="213"/>
      <c r="J6319" s="213"/>
    </row>
    <row r="6320" spans="2:10">
      <c r="B6320" s="239"/>
      <c r="C6320" s="213"/>
      <c r="E6320" s="213"/>
      <c r="F6320" s="213"/>
      <c r="G6320" s="213"/>
      <c r="H6320" s="213"/>
      <c r="I6320" s="213"/>
      <c r="J6320" s="213"/>
    </row>
    <row r="6321" spans="2:10">
      <c r="B6321" s="239"/>
      <c r="C6321" s="213"/>
      <c r="E6321" s="213"/>
      <c r="F6321" s="213"/>
      <c r="G6321" s="213"/>
      <c r="H6321" s="213"/>
      <c r="I6321" s="213"/>
      <c r="J6321" s="213"/>
    </row>
    <row r="6322" spans="2:10">
      <c r="B6322" s="239"/>
      <c r="C6322" s="213"/>
      <c r="E6322" s="213"/>
      <c r="F6322" s="213"/>
      <c r="G6322" s="213"/>
      <c r="H6322" s="213"/>
      <c r="I6322" s="213"/>
      <c r="J6322" s="213"/>
    </row>
    <row r="6323" spans="2:10">
      <c r="B6323" s="239"/>
      <c r="C6323" s="213"/>
      <c r="E6323" s="213"/>
      <c r="F6323" s="213"/>
      <c r="G6323" s="213"/>
      <c r="H6323" s="213"/>
      <c r="I6323" s="213"/>
      <c r="J6323" s="213"/>
    </row>
    <row r="6324" spans="2:10">
      <c r="B6324" s="239"/>
      <c r="C6324" s="213"/>
      <c r="E6324" s="213"/>
      <c r="F6324" s="213"/>
      <c r="G6324" s="213"/>
      <c r="H6324" s="213"/>
      <c r="I6324" s="213"/>
      <c r="J6324" s="213"/>
    </row>
    <row r="6325" spans="2:10">
      <c r="B6325" s="239"/>
      <c r="C6325" s="213"/>
      <c r="E6325" s="213"/>
      <c r="F6325" s="213"/>
      <c r="G6325" s="213"/>
      <c r="H6325" s="213"/>
      <c r="I6325" s="213"/>
      <c r="J6325" s="213"/>
    </row>
    <row r="6326" spans="2:10">
      <c r="B6326" s="239"/>
      <c r="C6326" s="213"/>
      <c r="E6326" s="213"/>
      <c r="F6326" s="213"/>
      <c r="G6326" s="213"/>
      <c r="H6326" s="213"/>
      <c r="I6326" s="213"/>
      <c r="J6326" s="213"/>
    </row>
    <row r="6327" spans="2:10">
      <c r="B6327" s="239"/>
      <c r="C6327" s="213"/>
      <c r="E6327" s="213"/>
      <c r="F6327" s="213"/>
      <c r="G6327" s="213"/>
      <c r="H6327" s="213"/>
      <c r="I6327" s="213"/>
      <c r="J6327" s="213"/>
    </row>
    <row r="6328" spans="2:10">
      <c r="B6328" s="239"/>
      <c r="C6328" s="213"/>
      <c r="E6328" s="213"/>
      <c r="F6328" s="213"/>
      <c r="G6328" s="213"/>
      <c r="H6328" s="213"/>
      <c r="I6328" s="213"/>
      <c r="J6328" s="213"/>
    </row>
    <row r="6329" spans="2:10">
      <c r="B6329" s="239"/>
      <c r="C6329" s="213"/>
      <c r="E6329" s="213"/>
      <c r="F6329" s="213"/>
      <c r="G6329" s="213"/>
      <c r="H6329" s="213"/>
      <c r="I6329" s="213"/>
      <c r="J6329" s="213"/>
    </row>
    <row r="6330" spans="2:10">
      <c r="B6330" s="239"/>
      <c r="C6330" s="213"/>
      <c r="E6330" s="213"/>
      <c r="F6330" s="213"/>
      <c r="G6330" s="213"/>
      <c r="H6330" s="213"/>
      <c r="I6330" s="213"/>
      <c r="J6330" s="213"/>
    </row>
    <row r="6331" spans="2:10">
      <c r="B6331" s="239"/>
      <c r="C6331" s="213"/>
      <c r="E6331" s="213"/>
      <c r="F6331" s="213"/>
      <c r="G6331" s="213"/>
      <c r="H6331" s="213"/>
      <c r="I6331" s="213"/>
      <c r="J6331" s="213"/>
    </row>
    <row r="6332" spans="2:10">
      <c r="B6332" s="239"/>
      <c r="C6332" s="213"/>
      <c r="E6332" s="213"/>
      <c r="F6332" s="213"/>
      <c r="G6332" s="213"/>
      <c r="H6332" s="213"/>
      <c r="I6332" s="213"/>
      <c r="J6332" s="213"/>
    </row>
    <row r="6333" spans="2:10">
      <c r="B6333" s="239"/>
      <c r="C6333" s="213"/>
      <c r="E6333" s="213"/>
      <c r="F6333" s="213"/>
      <c r="G6333" s="213"/>
      <c r="H6333" s="213"/>
      <c r="I6333" s="213"/>
      <c r="J6333" s="213"/>
    </row>
    <row r="6334" spans="2:10">
      <c r="B6334" s="239"/>
      <c r="C6334" s="213"/>
      <c r="E6334" s="213"/>
      <c r="F6334" s="213"/>
      <c r="G6334" s="213"/>
      <c r="H6334" s="213"/>
      <c r="I6334" s="213"/>
      <c r="J6334" s="213"/>
    </row>
    <row r="6335" spans="2:10">
      <c r="B6335" s="239"/>
      <c r="C6335" s="213"/>
      <c r="E6335" s="213"/>
      <c r="F6335" s="213"/>
      <c r="G6335" s="213"/>
      <c r="H6335" s="213"/>
      <c r="I6335" s="213"/>
      <c r="J6335" s="213"/>
    </row>
    <row r="6336" spans="2:10">
      <c r="B6336" s="239"/>
      <c r="C6336" s="213"/>
      <c r="E6336" s="213"/>
      <c r="F6336" s="213"/>
      <c r="G6336" s="213"/>
      <c r="H6336" s="213"/>
      <c r="I6336" s="213"/>
      <c r="J6336" s="213"/>
    </row>
    <row r="6337" spans="2:10">
      <c r="B6337" s="239"/>
      <c r="C6337" s="213"/>
      <c r="E6337" s="213"/>
      <c r="F6337" s="213"/>
      <c r="G6337" s="213"/>
      <c r="H6337" s="213"/>
      <c r="I6337" s="213"/>
      <c r="J6337" s="213"/>
    </row>
    <row r="6338" spans="2:10">
      <c r="B6338" s="239"/>
      <c r="C6338" s="213"/>
      <c r="E6338" s="213"/>
      <c r="F6338" s="213"/>
      <c r="G6338" s="213"/>
      <c r="H6338" s="213"/>
      <c r="I6338" s="213"/>
      <c r="J6338" s="213"/>
    </row>
    <row r="6339" spans="2:10">
      <c r="B6339" s="239"/>
      <c r="C6339" s="213"/>
      <c r="E6339" s="213"/>
      <c r="F6339" s="213"/>
      <c r="G6339" s="213"/>
      <c r="H6339" s="213"/>
      <c r="I6339" s="213"/>
      <c r="J6339" s="213"/>
    </row>
    <row r="6340" spans="2:10">
      <c r="B6340" s="239"/>
      <c r="C6340" s="213"/>
      <c r="E6340" s="213"/>
      <c r="F6340" s="213"/>
      <c r="G6340" s="213"/>
      <c r="H6340" s="213"/>
      <c r="I6340" s="213"/>
      <c r="J6340" s="213"/>
    </row>
    <row r="6341" spans="2:10">
      <c r="B6341" s="239"/>
      <c r="C6341" s="213"/>
      <c r="E6341" s="213"/>
      <c r="F6341" s="213"/>
      <c r="G6341" s="213"/>
      <c r="H6341" s="213"/>
      <c r="I6341" s="213"/>
      <c r="J6341" s="213"/>
    </row>
    <row r="6342" spans="2:10">
      <c r="B6342" s="239"/>
      <c r="C6342" s="213"/>
      <c r="E6342" s="213"/>
      <c r="F6342" s="213"/>
      <c r="G6342" s="213"/>
      <c r="H6342" s="213"/>
      <c r="I6342" s="213"/>
      <c r="J6342" s="213"/>
    </row>
    <row r="6343" spans="2:10">
      <c r="B6343" s="239"/>
      <c r="C6343" s="213"/>
      <c r="E6343" s="213"/>
      <c r="F6343" s="213"/>
      <c r="G6343" s="213"/>
      <c r="H6343" s="213"/>
      <c r="I6343" s="213"/>
      <c r="J6343" s="213"/>
    </row>
    <row r="6344" spans="2:10">
      <c r="B6344" s="239"/>
      <c r="C6344" s="213"/>
      <c r="E6344" s="213"/>
      <c r="F6344" s="213"/>
      <c r="G6344" s="213"/>
      <c r="H6344" s="213"/>
      <c r="I6344" s="213"/>
      <c r="J6344" s="213"/>
    </row>
    <row r="6345" spans="2:10">
      <c r="B6345" s="239"/>
      <c r="C6345" s="213"/>
      <c r="E6345" s="213"/>
      <c r="F6345" s="213"/>
      <c r="G6345" s="213"/>
      <c r="H6345" s="213"/>
      <c r="I6345" s="213"/>
      <c r="J6345" s="213"/>
    </row>
    <row r="6346" spans="2:10">
      <c r="B6346" s="239"/>
      <c r="C6346" s="213"/>
      <c r="E6346" s="213"/>
      <c r="F6346" s="213"/>
      <c r="G6346" s="213"/>
      <c r="H6346" s="213"/>
      <c r="I6346" s="213"/>
      <c r="J6346" s="213"/>
    </row>
    <row r="6347" spans="2:10">
      <c r="B6347" s="239"/>
      <c r="C6347" s="213"/>
      <c r="E6347" s="213"/>
      <c r="F6347" s="213"/>
      <c r="G6347" s="213"/>
      <c r="H6347" s="213"/>
      <c r="I6347" s="213"/>
      <c r="J6347" s="213"/>
    </row>
    <row r="6348" spans="2:10">
      <c r="B6348" s="239"/>
      <c r="C6348" s="213"/>
      <c r="E6348" s="213"/>
      <c r="F6348" s="213"/>
      <c r="G6348" s="213"/>
      <c r="H6348" s="213"/>
      <c r="I6348" s="213"/>
      <c r="J6348" s="213"/>
    </row>
    <row r="6349" spans="2:10">
      <c r="B6349" s="239"/>
      <c r="C6349" s="213"/>
      <c r="E6349" s="213"/>
      <c r="F6349" s="213"/>
      <c r="G6349" s="213"/>
      <c r="H6349" s="213"/>
      <c r="I6349" s="213"/>
      <c r="J6349" s="213"/>
    </row>
    <row r="6350" spans="2:10">
      <c r="B6350" s="239"/>
      <c r="C6350" s="213"/>
      <c r="E6350" s="213"/>
      <c r="F6350" s="213"/>
      <c r="G6350" s="213"/>
      <c r="H6350" s="213"/>
      <c r="I6350" s="213"/>
      <c r="J6350" s="213"/>
    </row>
    <row r="6351" spans="2:10">
      <c r="B6351" s="239"/>
      <c r="C6351" s="213"/>
      <c r="E6351" s="213"/>
      <c r="F6351" s="213"/>
      <c r="G6351" s="213"/>
      <c r="H6351" s="213"/>
      <c r="I6351" s="213"/>
      <c r="J6351" s="213"/>
    </row>
    <row r="6352" spans="2:10">
      <c r="B6352" s="239"/>
      <c r="C6352" s="213"/>
      <c r="E6352" s="213"/>
      <c r="F6352" s="213"/>
      <c r="G6352" s="213"/>
      <c r="H6352" s="213"/>
      <c r="I6352" s="213"/>
      <c r="J6352" s="213"/>
    </row>
    <row r="6353" spans="2:10">
      <c r="B6353" s="239"/>
      <c r="C6353" s="213"/>
      <c r="E6353" s="213"/>
      <c r="F6353" s="213"/>
      <c r="G6353" s="213"/>
      <c r="H6353" s="213"/>
      <c r="I6353" s="213"/>
      <c r="J6353" s="213"/>
    </row>
    <row r="6354" spans="2:10">
      <c r="B6354" s="239"/>
      <c r="C6354" s="213"/>
      <c r="E6354" s="213"/>
      <c r="F6354" s="213"/>
      <c r="G6354" s="213"/>
      <c r="H6354" s="213"/>
      <c r="I6354" s="213"/>
      <c r="J6354" s="213"/>
    </row>
    <row r="6355" spans="2:10">
      <c r="B6355" s="239"/>
      <c r="C6355" s="213"/>
      <c r="E6355" s="213"/>
      <c r="F6355" s="213"/>
      <c r="G6355" s="213"/>
      <c r="H6355" s="213"/>
      <c r="I6355" s="213"/>
      <c r="J6355" s="213"/>
    </row>
    <row r="6356" spans="2:10">
      <c r="B6356" s="239"/>
      <c r="C6356" s="213"/>
      <c r="E6356" s="213"/>
      <c r="F6356" s="213"/>
      <c r="G6356" s="213"/>
      <c r="H6356" s="213"/>
      <c r="I6356" s="213"/>
      <c r="J6356" s="213"/>
    </row>
    <row r="6357" spans="2:10">
      <c r="B6357" s="239"/>
      <c r="C6357" s="213"/>
      <c r="E6357" s="213"/>
      <c r="F6357" s="213"/>
      <c r="G6357" s="213"/>
      <c r="H6357" s="213"/>
      <c r="I6357" s="213"/>
      <c r="J6357" s="213"/>
    </row>
    <row r="6358" spans="2:10">
      <c r="B6358" s="239"/>
      <c r="C6358" s="213"/>
      <c r="E6358" s="213"/>
      <c r="F6358" s="213"/>
      <c r="G6358" s="213"/>
      <c r="H6358" s="213"/>
      <c r="I6358" s="213"/>
      <c r="J6358" s="213"/>
    </row>
    <row r="6359" spans="2:10">
      <c r="B6359" s="239"/>
      <c r="C6359" s="213"/>
      <c r="E6359" s="213"/>
      <c r="F6359" s="213"/>
      <c r="G6359" s="213"/>
      <c r="H6359" s="213"/>
      <c r="I6359" s="213"/>
      <c r="J6359" s="213"/>
    </row>
    <row r="6360" spans="2:10">
      <c r="B6360" s="239"/>
      <c r="C6360" s="213"/>
      <c r="E6360" s="213"/>
      <c r="F6360" s="213"/>
      <c r="G6360" s="213"/>
      <c r="H6360" s="213"/>
      <c r="I6360" s="213"/>
      <c r="J6360" s="213"/>
    </row>
    <row r="6361" spans="2:10">
      <c r="B6361" s="239"/>
      <c r="C6361" s="213"/>
      <c r="E6361" s="213"/>
      <c r="F6361" s="213"/>
      <c r="G6361" s="213"/>
      <c r="H6361" s="213"/>
      <c r="I6361" s="213"/>
      <c r="J6361" s="213"/>
    </row>
    <row r="6362" spans="2:10">
      <c r="B6362" s="239"/>
      <c r="C6362" s="213"/>
      <c r="E6362" s="213"/>
      <c r="F6362" s="213"/>
      <c r="G6362" s="213"/>
      <c r="H6362" s="213"/>
      <c r="I6362" s="213"/>
      <c r="J6362" s="213"/>
    </row>
    <row r="6363" spans="2:10">
      <c r="B6363" s="239"/>
      <c r="C6363" s="213"/>
      <c r="E6363" s="213"/>
      <c r="F6363" s="213"/>
      <c r="G6363" s="213"/>
      <c r="H6363" s="213"/>
      <c r="I6363" s="213"/>
      <c r="J6363" s="213"/>
    </row>
    <row r="6364" spans="2:10">
      <c r="B6364" s="239"/>
      <c r="C6364" s="213"/>
      <c r="E6364" s="213"/>
      <c r="F6364" s="213"/>
      <c r="G6364" s="213"/>
      <c r="H6364" s="213"/>
      <c r="I6364" s="213"/>
      <c r="J6364" s="213"/>
    </row>
    <row r="6365" spans="2:10">
      <c r="B6365" s="239"/>
      <c r="C6365" s="213"/>
      <c r="E6365" s="213"/>
      <c r="F6365" s="213"/>
      <c r="G6365" s="213"/>
      <c r="H6365" s="213"/>
      <c r="I6365" s="213"/>
      <c r="J6365" s="213"/>
    </row>
    <row r="6366" spans="2:10">
      <c r="B6366" s="239"/>
      <c r="C6366" s="213"/>
      <c r="E6366" s="213"/>
      <c r="F6366" s="213"/>
      <c r="G6366" s="213"/>
      <c r="H6366" s="213"/>
      <c r="I6366" s="213"/>
      <c r="J6366" s="213"/>
    </row>
    <row r="6367" spans="2:10">
      <c r="B6367" s="239"/>
      <c r="C6367" s="213"/>
      <c r="E6367" s="213"/>
      <c r="F6367" s="213"/>
      <c r="G6367" s="213"/>
      <c r="H6367" s="213"/>
      <c r="I6367" s="213"/>
      <c r="J6367" s="213"/>
    </row>
    <row r="6368" spans="2:10">
      <c r="B6368" s="239"/>
      <c r="C6368" s="213"/>
      <c r="E6368" s="213"/>
      <c r="F6368" s="213"/>
      <c r="G6368" s="213"/>
      <c r="H6368" s="213"/>
      <c r="I6368" s="213"/>
      <c r="J6368" s="213"/>
    </row>
    <row r="6369" spans="2:10">
      <c r="B6369" s="239"/>
      <c r="C6369" s="213"/>
      <c r="E6369" s="213"/>
      <c r="F6369" s="213"/>
      <c r="G6369" s="213"/>
      <c r="H6369" s="213"/>
      <c r="I6369" s="213"/>
      <c r="J6369" s="213"/>
    </row>
    <row r="6370" spans="2:10">
      <c r="B6370" s="239"/>
      <c r="C6370" s="213"/>
      <c r="E6370" s="213"/>
      <c r="F6370" s="213"/>
      <c r="G6370" s="213"/>
      <c r="H6370" s="213"/>
      <c r="I6370" s="213"/>
      <c r="J6370" s="213"/>
    </row>
    <row r="6371" spans="2:10">
      <c r="B6371" s="239"/>
      <c r="C6371" s="213"/>
      <c r="E6371" s="213"/>
      <c r="F6371" s="213"/>
      <c r="G6371" s="213"/>
      <c r="H6371" s="213"/>
      <c r="I6371" s="213"/>
      <c r="J6371" s="213"/>
    </row>
    <row r="6372" spans="2:10">
      <c r="B6372" s="239"/>
      <c r="C6372" s="213"/>
      <c r="E6372" s="213"/>
      <c r="F6372" s="213"/>
      <c r="G6372" s="213"/>
      <c r="H6372" s="213"/>
      <c r="I6372" s="213"/>
      <c r="J6372" s="213"/>
    </row>
    <row r="6373" spans="2:10">
      <c r="B6373" s="239"/>
      <c r="C6373" s="213"/>
      <c r="E6373" s="213"/>
      <c r="F6373" s="213"/>
      <c r="G6373" s="213"/>
      <c r="H6373" s="213"/>
      <c r="I6373" s="213"/>
      <c r="J6373" s="213"/>
    </row>
    <row r="6374" spans="2:10">
      <c r="B6374" s="239"/>
      <c r="C6374" s="213"/>
      <c r="E6374" s="213"/>
      <c r="F6374" s="213"/>
      <c r="G6374" s="213"/>
      <c r="H6374" s="213"/>
      <c r="I6374" s="213"/>
      <c r="J6374" s="213"/>
    </row>
    <row r="6375" spans="2:10">
      <c r="B6375" s="239"/>
      <c r="C6375" s="213"/>
      <c r="E6375" s="213"/>
      <c r="F6375" s="213"/>
      <c r="G6375" s="213"/>
      <c r="H6375" s="213"/>
      <c r="I6375" s="213"/>
      <c r="J6375" s="213"/>
    </row>
    <row r="6376" spans="2:10">
      <c r="B6376" s="239"/>
      <c r="C6376" s="213"/>
      <c r="E6376" s="213"/>
      <c r="F6376" s="213"/>
      <c r="G6376" s="213"/>
      <c r="H6376" s="213"/>
      <c r="I6376" s="213"/>
      <c r="J6376" s="213"/>
    </row>
    <row r="6377" spans="2:10">
      <c r="B6377" s="239"/>
      <c r="C6377" s="213"/>
      <c r="E6377" s="213"/>
      <c r="F6377" s="213"/>
      <c r="G6377" s="213"/>
      <c r="H6377" s="213"/>
      <c r="I6377" s="213"/>
      <c r="J6377" s="213"/>
    </row>
    <row r="6378" spans="2:10">
      <c r="B6378" s="239"/>
      <c r="C6378" s="213"/>
      <c r="E6378" s="213"/>
      <c r="F6378" s="213"/>
      <c r="G6378" s="213"/>
      <c r="H6378" s="213"/>
      <c r="I6378" s="213"/>
      <c r="J6378" s="213"/>
    </row>
    <row r="6379" spans="2:10">
      <c r="B6379" s="239"/>
      <c r="C6379" s="213"/>
      <c r="E6379" s="213"/>
      <c r="F6379" s="213"/>
      <c r="G6379" s="213"/>
      <c r="H6379" s="213"/>
      <c r="I6379" s="213"/>
      <c r="J6379" s="213"/>
    </row>
    <row r="6380" spans="2:10">
      <c r="B6380" s="239"/>
      <c r="C6380" s="213"/>
      <c r="E6380" s="213"/>
      <c r="F6380" s="213"/>
      <c r="G6380" s="213"/>
      <c r="H6380" s="213"/>
      <c r="I6380" s="213"/>
      <c r="J6380" s="213"/>
    </row>
    <row r="6381" spans="2:10">
      <c r="B6381" s="239"/>
      <c r="C6381" s="213"/>
      <c r="E6381" s="213"/>
      <c r="F6381" s="213"/>
      <c r="G6381" s="213"/>
      <c r="H6381" s="213"/>
      <c r="I6381" s="213"/>
      <c r="J6381" s="213"/>
    </row>
    <row r="6382" spans="2:10">
      <c r="B6382" s="239"/>
      <c r="C6382" s="213"/>
      <c r="E6382" s="213"/>
      <c r="F6382" s="213"/>
      <c r="G6382" s="213"/>
      <c r="H6382" s="213"/>
      <c r="I6382" s="213"/>
      <c r="J6382" s="213"/>
    </row>
    <row r="6383" spans="2:10">
      <c r="B6383" s="239"/>
      <c r="C6383" s="213"/>
      <c r="E6383" s="213"/>
      <c r="F6383" s="213"/>
      <c r="G6383" s="213"/>
      <c r="H6383" s="213"/>
      <c r="I6383" s="213"/>
      <c r="J6383" s="213"/>
    </row>
    <row r="6384" spans="2:10">
      <c r="B6384" s="239"/>
      <c r="C6384" s="213"/>
      <c r="E6384" s="213"/>
      <c r="F6384" s="213"/>
      <c r="G6384" s="213"/>
      <c r="H6384" s="213"/>
      <c r="I6384" s="213"/>
      <c r="J6384" s="213"/>
    </row>
    <row r="6385" spans="2:10">
      <c r="B6385" s="239"/>
      <c r="C6385" s="213"/>
      <c r="E6385" s="213"/>
      <c r="F6385" s="213"/>
      <c r="G6385" s="213"/>
      <c r="H6385" s="213"/>
      <c r="I6385" s="213"/>
      <c r="J6385" s="213"/>
    </row>
    <row r="6386" spans="2:10">
      <c r="B6386" s="239"/>
      <c r="C6386" s="213"/>
      <c r="E6386" s="213"/>
      <c r="F6386" s="213"/>
      <c r="G6386" s="213"/>
      <c r="H6386" s="213"/>
      <c r="I6386" s="213"/>
      <c r="J6386" s="213"/>
    </row>
    <row r="6387" spans="2:10">
      <c r="B6387" s="239"/>
      <c r="C6387" s="213"/>
      <c r="E6387" s="213"/>
      <c r="F6387" s="213"/>
      <c r="G6387" s="213"/>
      <c r="H6387" s="213"/>
      <c r="I6387" s="213"/>
      <c r="J6387" s="213"/>
    </row>
    <row r="6388" spans="2:10">
      <c r="B6388" s="239"/>
      <c r="C6388" s="213"/>
      <c r="E6388" s="213"/>
      <c r="F6388" s="213"/>
      <c r="G6388" s="213"/>
      <c r="H6388" s="213"/>
      <c r="I6388" s="213"/>
      <c r="J6388" s="213"/>
    </row>
    <row r="6389" spans="2:10">
      <c r="B6389" s="239"/>
      <c r="C6389" s="213"/>
      <c r="E6389" s="213"/>
      <c r="F6389" s="213"/>
      <c r="G6389" s="213"/>
      <c r="H6389" s="213"/>
      <c r="I6389" s="213"/>
      <c r="J6389" s="213"/>
    </row>
    <row r="6390" spans="2:10">
      <c r="B6390" s="239"/>
      <c r="C6390" s="213"/>
      <c r="E6390" s="213"/>
      <c r="F6390" s="213"/>
      <c r="G6390" s="213"/>
      <c r="H6390" s="213"/>
      <c r="I6390" s="213"/>
      <c r="J6390" s="213"/>
    </row>
    <row r="6391" spans="2:10">
      <c r="B6391" s="239"/>
      <c r="C6391" s="213"/>
      <c r="E6391" s="213"/>
      <c r="F6391" s="213"/>
      <c r="G6391" s="213"/>
      <c r="H6391" s="213"/>
      <c r="I6391" s="213"/>
      <c r="J6391" s="213"/>
    </row>
    <row r="6392" spans="2:10">
      <c r="B6392" s="239"/>
      <c r="C6392" s="213"/>
      <c r="E6392" s="213"/>
      <c r="F6392" s="213"/>
      <c r="G6392" s="213"/>
      <c r="H6392" s="213"/>
      <c r="I6392" s="213"/>
      <c r="J6392" s="213"/>
    </row>
    <row r="6393" spans="2:10">
      <c r="B6393" s="239"/>
      <c r="C6393" s="213"/>
      <c r="E6393" s="213"/>
      <c r="F6393" s="213"/>
      <c r="G6393" s="213"/>
      <c r="H6393" s="213"/>
      <c r="I6393" s="213"/>
      <c r="J6393" s="213"/>
    </row>
    <row r="6394" spans="2:10">
      <c r="B6394" s="239"/>
      <c r="C6394" s="213"/>
      <c r="E6394" s="213"/>
      <c r="F6394" s="213"/>
      <c r="G6394" s="213"/>
      <c r="H6394" s="213"/>
      <c r="I6394" s="213"/>
      <c r="J6394" s="213"/>
    </row>
    <row r="6395" spans="2:10">
      <c r="B6395" s="239"/>
      <c r="C6395" s="213"/>
      <c r="E6395" s="213"/>
      <c r="F6395" s="213"/>
      <c r="G6395" s="213"/>
      <c r="H6395" s="213"/>
      <c r="I6395" s="213"/>
      <c r="J6395" s="213"/>
    </row>
    <row r="6396" spans="2:10">
      <c r="B6396" s="239"/>
      <c r="C6396" s="213"/>
      <c r="E6396" s="213"/>
      <c r="F6396" s="213"/>
      <c r="G6396" s="213"/>
      <c r="H6396" s="213"/>
      <c r="I6396" s="213"/>
      <c r="J6396" s="213"/>
    </row>
    <row r="6397" spans="2:10">
      <c r="B6397" s="239"/>
      <c r="C6397" s="213"/>
      <c r="E6397" s="213"/>
      <c r="F6397" s="213"/>
      <c r="G6397" s="213"/>
      <c r="H6397" s="213"/>
      <c r="I6397" s="213"/>
      <c r="J6397" s="213"/>
    </row>
    <row r="6398" spans="2:10">
      <c r="B6398" s="239"/>
      <c r="C6398" s="213"/>
      <c r="E6398" s="213"/>
      <c r="F6398" s="213"/>
      <c r="G6398" s="213"/>
      <c r="H6398" s="213"/>
      <c r="I6398" s="213"/>
      <c r="J6398" s="213"/>
    </row>
    <row r="6399" spans="2:10">
      <c r="B6399" s="239"/>
      <c r="C6399" s="213"/>
      <c r="E6399" s="213"/>
      <c r="F6399" s="213"/>
      <c r="G6399" s="213"/>
      <c r="H6399" s="213"/>
      <c r="I6399" s="213"/>
      <c r="J6399" s="213"/>
    </row>
    <row r="6400" spans="2:10">
      <c r="B6400" s="239"/>
      <c r="C6400" s="213"/>
      <c r="E6400" s="213"/>
      <c r="F6400" s="213"/>
      <c r="G6400" s="213"/>
      <c r="H6400" s="213"/>
      <c r="I6400" s="213"/>
      <c r="J6400" s="213"/>
    </row>
    <row r="6401" spans="2:10">
      <c r="B6401" s="239"/>
      <c r="C6401" s="213"/>
      <c r="E6401" s="213"/>
      <c r="F6401" s="213"/>
      <c r="G6401" s="213"/>
      <c r="H6401" s="213"/>
      <c r="I6401" s="213"/>
      <c r="J6401" s="213"/>
    </row>
    <row r="6402" spans="2:10">
      <c r="B6402" s="239"/>
      <c r="C6402" s="213"/>
      <c r="E6402" s="213"/>
      <c r="F6402" s="213"/>
      <c r="G6402" s="213"/>
      <c r="H6402" s="213"/>
      <c r="I6402" s="213"/>
      <c r="J6402" s="213"/>
    </row>
    <row r="6403" spans="2:10">
      <c r="B6403" s="239"/>
      <c r="C6403" s="213"/>
      <c r="E6403" s="213"/>
      <c r="F6403" s="213"/>
      <c r="G6403" s="213"/>
      <c r="H6403" s="213"/>
      <c r="I6403" s="213"/>
      <c r="J6403" s="213"/>
    </row>
    <row r="6404" spans="2:10">
      <c r="B6404" s="239"/>
      <c r="C6404" s="213"/>
      <c r="E6404" s="213"/>
      <c r="F6404" s="213"/>
      <c r="G6404" s="213"/>
      <c r="H6404" s="213"/>
      <c r="I6404" s="213"/>
      <c r="J6404" s="213"/>
    </row>
    <row r="6405" spans="2:10">
      <c r="B6405" s="239"/>
      <c r="C6405" s="213"/>
      <c r="E6405" s="213"/>
      <c r="F6405" s="213"/>
      <c r="G6405" s="213"/>
      <c r="H6405" s="213"/>
      <c r="I6405" s="213"/>
      <c r="J6405" s="213"/>
    </row>
    <row r="6406" spans="2:10">
      <c r="B6406" s="239"/>
      <c r="C6406" s="213"/>
      <c r="E6406" s="213"/>
      <c r="F6406" s="213"/>
      <c r="G6406" s="213"/>
      <c r="H6406" s="213"/>
      <c r="I6406" s="213"/>
      <c r="J6406" s="213"/>
    </row>
    <row r="6407" spans="2:10">
      <c r="B6407" s="239"/>
      <c r="C6407" s="213"/>
      <c r="E6407" s="213"/>
      <c r="F6407" s="213"/>
      <c r="G6407" s="213"/>
      <c r="H6407" s="213"/>
      <c r="I6407" s="213"/>
      <c r="J6407" s="213"/>
    </row>
    <row r="6408" spans="2:10">
      <c r="B6408" s="239"/>
      <c r="C6408" s="213"/>
      <c r="E6408" s="213"/>
      <c r="F6408" s="213"/>
      <c r="G6408" s="213"/>
      <c r="H6408" s="213"/>
      <c r="I6408" s="213"/>
      <c r="J6408" s="213"/>
    </row>
    <row r="6409" spans="2:10">
      <c r="B6409" s="239"/>
      <c r="C6409" s="213"/>
      <c r="E6409" s="213"/>
      <c r="F6409" s="213"/>
      <c r="G6409" s="213"/>
      <c r="H6409" s="213"/>
      <c r="I6409" s="213"/>
      <c r="J6409" s="213"/>
    </row>
    <row r="6410" spans="2:10">
      <c r="B6410" s="239"/>
      <c r="C6410" s="213"/>
      <c r="E6410" s="213"/>
      <c r="F6410" s="213"/>
      <c r="G6410" s="213"/>
      <c r="H6410" s="213"/>
      <c r="I6410" s="213"/>
      <c r="J6410" s="213"/>
    </row>
    <row r="6411" spans="2:10">
      <c r="B6411" s="239"/>
      <c r="C6411" s="213"/>
      <c r="E6411" s="213"/>
      <c r="F6411" s="213"/>
      <c r="G6411" s="213"/>
      <c r="H6411" s="213"/>
      <c r="I6411" s="213"/>
      <c r="J6411" s="213"/>
    </row>
    <row r="6412" spans="2:10">
      <c r="B6412" s="239"/>
      <c r="C6412" s="213"/>
      <c r="E6412" s="213"/>
      <c r="F6412" s="213"/>
      <c r="G6412" s="213"/>
      <c r="H6412" s="213"/>
      <c r="I6412" s="213"/>
      <c r="J6412" s="213"/>
    </row>
    <row r="6413" spans="2:10">
      <c r="B6413" s="239"/>
      <c r="C6413" s="213"/>
      <c r="E6413" s="213"/>
      <c r="F6413" s="213"/>
      <c r="G6413" s="213"/>
      <c r="H6413" s="213"/>
      <c r="I6413" s="213"/>
      <c r="J6413" s="213"/>
    </row>
    <row r="6414" spans="2:10">
      <c r="B6414" s="239"/>
      <c r="C6414" s="213"/>
      <c r="E6414" s="213"/>
      <c r="F6414" s="213"/>
      <c r="G6414" s="213"/>
      <c r="H6414" s="213"/>
      <c r="I6414" s="213"/>
      <c r="J6414" s="213"/>
    </row>
    <row r="6415" spans="2:10">
      <c r="B6415" s="239"/>
      <c r="C6415" s="213"/>
      <c r="E6415" s="213"/>
      <c r="F6415" s="213"/>
      <c r="G6415" s="213"/>
      <c r="H6415" s="213"/>
      <c r="I6415" s="213"/>
      <c r="J6415" s="213"/>
    </row>
    <row r="6416" spans="2:10">
      <c r="B6416" s="239"/>
      <c r="C6416" s="213"/>
      <c r="E6416" s="213"/>
      <c r="F6416" s="213"/>
      <c r="G6416" s="213"/>
      <c r="H6416" s="213"/>
      <c r="I6416" s="213"/>
      <c r="J6416" s="213"/>
    </row>
    <row r="6417" spans="2:10">
      <c r="B6417" s="239"/>
      <c r="C6417" s="213"/>
      <c r="E6417" s="213"/>
      <c r="F6417" s="213"/>
      <c r="G6417" s="213"/>
      <c r="H6417" s="213"/>
      <c r="I6417" s="213"/>
      <c r="J6417" s="213"/>
    </row>
    <row r="6418" spans="2:10">
      <c r="B6418" s="239"/>
      <c r="C6418" s="213"/>
      <c r="E6418" s="213"/>
      <c r="F6418" s="213"/>
      <c r="G6418" s="213"/>
      <c r="H6418" s="213"/>
      <c r="I6418" s="213"/>
      <c r="J6418" s="213"/>
    </row>
    <row r="6419" spans="2:10">
      <c r="B6419" s="239"/>
      <c r="C6419" s="213"/>
      <c r="E6419" s="213"/>
      <c r="F6419" s="213"/>
      <c r="G6419" s="213"/>
      <c r="H6419" s="213"/>
      <c r="I6419" s="213"/>
      <c r="J6419" s="213"/>
    </row>
    <row r="6420" spans="2:10">
      <c r="B6420" s="239"/>
      <c r="C6420" s="213"/>
      <c r="E6420" s="213"/>
      <c r="F6420" s="213"/>
      <c r="G6420" s="213"/>
      <c r="H6420" s="213"/>
      <c r="I6420" s="213"/>
      <c r="J6420" s="213"/>
    </row>
    <row r="6421" spans="2:10">
      <c r="B6421" s="239"/>
      <c r="C6421" s="213"/>
      <c r="E6421" s="213"/>
      <c r="F6421" s="213"/>
      <c r="G6421" s="213"/>
      <c r="H6421" s="213"/>
      <c r="I6421" s="213"/>
      <c r="J6421" s="213"/>
    </row>
    <row r="6422" spans="2:10">
      <c r="B6422" s="239"/>
      <c r="C6422" s="213"/>
      <c r="E6422" s="213"/>
      <c r="F6422" s="213"/>
      <c r="G6422" s="213"/>
      <c r="H6422" s="213"/>
      <c r="I6422" s="213"/>
      <c r="J6422" s="213"/>
    </row>
    <row r="6423" spans="2:10">
      <c r="B6423" s="239"/>
      <c r="C6423" s="213"/>
      <c r="E6423" s="213"/>
      <c r="F6423" s="213"/>
      <c r="G6423" s="213"/>
      <c r="H6423" s="213"/>
      <c r="I6423" s="213"/>
      <c r="J6423" s="213"/>
    </row>
    <row r="6424" spans="2:10">
      <c r="B6424" s="239"/>
      <c r="C6424" s="213"/>
      <c r="E6424" s="213"/>
      <c r="F6424" s="213"/>
      <c r="G6424" s="213"/>
      <c r="H6424" s="213"/>
      <c r="I6424" s="213"/>
      <c r="J6424" s="213"/>
    </row>
    <row r="6425" spans="2:10">
      <c r="B6425" s="239"/>
      <c r="C6425" s="213"/>
      <c r="E6425" s="213"/>
      <c r="F6425" s="213"/>
      <c r="G6425" s="213"/>
      <c r="H6425" s="213"/>
      <c r="I6425" s="213"/>
      <c r="J6425" s="213"/>
    </row>
    <row r="6426" spans="2:10">
      <c r="B6426" s="239"/>
      <c r="C6426" s="213"/>
      <c r="E6426" s="213"/>
      <c r="F6426" s="213"/>
      <c r="G6426" s="213"/>
      <c r="H6426" s="213"/>
      <c r="I6426" s="213"/>
      <c r="J6426" s="213"/>
    </row>
    <row r="6427" spans="2:10">
      <c r="B6427" s="239"/>
      <c r="C6427" s="213"/>
      <c r="E6427" s="213"/>
      <c r="F6427" s="213"/>
      <c r="G6427" s="213"/>
      <c r="H6427" s="213"/>
      <c r="I6427" s="213"/>
      <c r="J6427" s="213"/>
    </row>
    <row r="6428" spans="2:10">
      <c r="B6428" s="239"/>
      <c r="C6428" s="213"/>
      <c r="E6428" s="213"/>
      <c r="F6428" s="213"/>
      <c r="G6428" s="213"/>
      <c r="H6428" s="213"/>
      <c r="I6428" s="213"/>
      <c r="J6428" s="213"/>
    </row>
    <row r="6429" spans="2:10">
      <c r="B6429" s="239"/>
      <c r="C6429" s="213"/>
      <c r="E6429" s="213"/>
      <c r="F6429" s="213"/>
      <c r="G6429" s="213"/>
      <c r="H6429" s="213"/>
      <c r="I6429" s="213"/>
      <c r="J6429" s="213"/>
    </row>
    <row r="6430" spans="2:10">
      <c r="B6430" s="239"/>
      <c r="C6430" s="213"/>
      <c r="E6430" s="213"/>
      <c r="F6430" s="213"/>
      <c r="G6430" s="213"/>
      <c r="H6430" s="213"/>
      <c r="I6430" s="213"/>
      <c r="J6430" s="213"/>
    </row>
    <row r="6431" spans="2:10">
      <c r="B6431" s="239"/>
      <c r="C6431" s="213"/>
      <c r="E6431" s="213"/>
      <c r="F6431" s="213"/>
      <c r="G6431" s="213"/>
      <c r="H6431" s="213"/>
      <c r="I6431" s="213"/>
      <c r="J6431" s="213"/>
    </row>
    <row r="6432" spans="2:10">
      <c r="B6432" s="239"/>
      <c r="C6432" s="213"/>
      <c r="E6432" s="213"/>
      <c r="F6432" s="213"/>
      <c r="G6432" s="213"/>
      <c r="H6432" s="213"/>
      <c r="I6432" s="213"/>
      <c r="J6432" s="213"/>
    </row>
    <row r="6433" spans="2:10">
      <c r="B6433" s="239"/>
      <c r="C6433" s="213"/>
      <c r="E6433" s="213"/>
      <c r="F6433" s="213"/>
      <c r="G6433" s="213"/>
      <c r="H6433" s="213"/>
      <c r="I6433" s="213"/>
      <c r="J6433" s="213"/>
    </row>
    <row r="6434" spans="2:10">
      <c r="B6434" s="239"/>
      <c r="C6434" s="213"/>
      <c r="E6434" s="213"/>
      <c r="F6434" s="213"/>
      <c r="G6434" s="213"/>
      <c r="H6434" s="213"/>
      <c r="I6434" s="213"/>
      <c r="J6434" s="213"/>
    </row>
    <row r="6435" spans="2:10">
      <c r="B6435" s="239"/>
      <c r="C6435" s="213"/>
      <c r="E6435" s="213"/>
      <c r="F6435" s="213"/>
      <c r="G6435" s="213"/>
      <c r="H6435" s="213"/>
      <c r="I6435" s="213"/>
      <c r="J6435" s="213"/>
    </row>
    <row r="6436" spans="2:10">
      <c r="B6436" s="239"/>
      <c r="C6436" s="213"/>
      <c r="E6436" s="213"/>
      <c r="F6436" s="213"/>
      <c r="G6436" s="213"/>
      <c r="H6436" s="213"/>
      <c r="I6436" s="213"/>
      <c r="J6436" s="213"/>
    </row>
    <row r="6437" spans="2:10">
      <c r="B6437" s="239"/>
      <c r="C6437" s="213"/>
      <c r="E6437" s="213"/>
      <c r="F6437" s="213"/>
      <c r="G6437" s="213"/>
      <c r="H6437" s="213"/>
      <c r="I6437" s="213"/>
      <c r="J6437" s="213"/>
    </row>
    <row r="6438" spans="2:10">
      <c r="B6438" s="239"/>
      <c r="C6438" s="213"/>
      <c r="E6438" s="213"/>
      <c r="F6438" s="213"/>
      <c r="G6438" s="213"/>
      <c r="H6438" s="213"/>
      <c r="I6438" s="213"/>
      <c r="J6438" s="213"/>
    </row>
    <row r="6439" spans="2:10">
      <c r="B6439" s="239"/>
      <c r="C6439" s="213"/>
      <c r="E6439" s="213"/>
      <c r="F6439" s="213"/>
      <c r="G6439" s="213"/>
      <c r="H6439" s="213"/>
      <c r="I6439" s="213"/>
      <c r="J6439" s="213"/>
    </row>
    <row r="6440" spans="2:10">
      <c r="B6440" s="239"/>
      <c r="C6440" s="213"/>
      <c r="E6440" s="213"/>
      <c r="F6440" s="213"/>
      <c r="G6440" s="213"/>
      <c r="H6440" s="213"/>
      <c r="I6440" s="213"/>
      <c r="J6440" s="213"/>
    </row>
    <row r="6441" spans="2:10">
      <c r="B6441" s="239"/>
      <c r="C6441" s="213"/>
      <c r="E6441" s="213"/>
      <c r="F6441" s="213"/>
      <c r="G6441" s="213"/>
      <c r="H6441" s="213"/>
      <c r="I6441" s="213"/>
      <c r="J6441" s="213"/>
    </row>
    <row r="6442" spans="2:10">
      <c r="B6442" s="239"/>
      <c r="C6442" s="213"/>
      <c r="E6442" s="213"/>
      <c r="F6442" s="213"/>
      <c r="G6442" s="213"/>
      <c r="H6442" s="213"/>
      <c r="I6442" s="213"/>
      <c r="J6442" s="213"/>
    </row>
    <row r="6443" spans="2:10">
      <c r="B6443" s="239"/>
      <c r="C6443" s="213"/>
      <c r="E6443" s="213"/>
      <c r="F6443" s="213"/>
      <c r="G6443" s="213"/>
      <c r="H6443" s="213"/>
      <c r="I6443" s="213"/>
      <c r="J6443" s="213"/>
    </row>
    <row r="6444" spans="2:10">
      <c r="B6444" s="239"/>
      <c r="C6444" s="213"/>
      <c r="E6444" s="213"/>
      <c r="F6444" s="213"/>
      <c r="G6444" s="213"/>
      <c r="H6444" s="213"/>
      <c r="I6444" s="213"/>
      <c r="J6444" s="213"/>
    </row>
    <row r="6445" spans="2:10">
      <c r="B6445" s="239"/>
      <c r="C6445" s="213"/>
      <c r="E6445" s="213"/>
      <c r="F6445" s="213"/>
      <c r="G6445" s="213"/>
      <c r="H6445" s="213"/>
      <c r="I6445" s="213"/>
      <c r="J6445" s="213"/>
    </row>
    <row r="6446" spans="2:10">
      <c r="B6446" s="239"/>
      <c r="C6446" s="213"/>
      <c r="E6446" s="213"/>
      <c r="F6446" s="213"/>
      <c r="G6446" s="213"/>
      <c r="H6446" s="213"/>
      <c r="I6446" s="213"/>
      <c r="J6446" s="213"/>
    </row>
    <row r="6447" spans="2:10">
      <c r="B6447" s="239"/>
      <c r="C6447" s="213"/>
      <c r="E6447" s="213"/>
      <c r="F6447" s="213"/>
      <c r="G6447" s="213"/>
      <c r="H6447" s="213"/>
      <c r="I6447" s="213"/>
      <c r="J6447" s="213"/>
    </row>
    <row r="6448" spans="2:10">
      <c r="B6448" s="239"/>
      <c r="C6448" s="213"/>
      <c r="E6448" s="213"/>
      <c r="F6448" s="213"/>
      <c r="G6448" s="213"/>
      <c r="H6448" s="213"/>
      <c r="I6448" s="213"/>
      <c r="J6448" s="213"/>
    </row>
    <row r="6449" spans="2:10">
      <c r="B6449" s="239"/>
      <c r="C6449" s="213"/>
      <c r="E6449" s="213"/>
      <c r="F6449" s="213"/>
      <c r="G6449" s="213"/>
      <c r="H6449" s="213"/>
      <c r="I6449" s="213"/>
      <c r="J6449" s="213"/>
    </row>
    <row r="6450" spans="2:10">
      <c r="B6450" s="239"/>
      <c r="C6450" s="213"/>
      <c r="E6450" s="213"/>
      <c r="F6450" s="213"/>
      <c r="G6450" s="213"/>
      <c r="H6450" s="213"/>
      <c r="I6450" s="213"/>
      <c r="J6450" s="213"/>
    </row>
    <row r="6451" spans="2:10">
      <c r="B6451" s="239"/>
      <c r="C6451" s="213"/>
      <c r="E6451" s="213"/>
      <c r="F6451" s="213"/>
      <c r="G6451" s="213"/>
      <c r="H6451" s="213"/>
      <c r="I6451" s="213"/>
      <c r="J6451" s="213"/>
    </row>
    <row r="6452" spans="2:10">
      <c r="B6452" s="239"/>
      <c r="C6452" s="213"/>
      <c r="E6452" s="213"/>
      <c r="F6452" s="213"/>
      <c r="G6452" s="213"/>
      <c r="H6452" s="213"/>
      <c r="I6452" s="213"/>
      <c r="J6452" s="213"/>
    </row>
    <row r="6453" spans="2:10">
      <c r="B6453" s="239"/>
      <c r="C6453" s="213"/>
      <c r="E6453" s="213"/>
      <c r="F6453" s="213"/>
      <c r="G6453" s="213"/>
      <c r="H6453" s="213"/>
      <c r="I6453" s="213"/>
      <c r="J6453" s="213"/>
    </row>
    <row r="6454" spans="2:10">
      <c r="B6454" s="239"/>
      <c r="C6454" s="213"/>
      <c r="E6454" s="213"/>
      <c r="F6454" s="213"/>
      <c r="G6454" s="213"/>
      <c r="H6454" s="213"/>
      <c r="I6454" s="213"/>
      <c r="J6454" s="213"/>
    </row>
    <row r="6455" spans="2:10">
      <c r="B6455" s="239"/>
      <c r="C6455" s="213"/>
      <c r="E6455" s="213"/>
      <c r="F6455" s="213"/>
      <c r="G6455" s="213"/>
      <c r="H6455" s="213"/>
      <c r="I6455" s="213"/>
      <c r="J6455" s="213"/>
    </row>
    <row r="6456" spans="2:10">
      <c r="B6456" s="239"/>
      <c r="C6456" s="213"/>
      <c r="E6456" s="213"/>
      <c r="F6456" s="213"/>
      <c r="G6456" s="213"/>
      <c r="H6456" s="213"/>
      <c r="I6456" s="213"/>
      <c r="J6456" s="213"/>
    </row>
    <row r="6457" spans="2:10">
      <c r="B6457" s="239"/>
      <c r="C6457" s="213"/>
      <c r="E6457" s="213"/>
      <c r="F6457" s="213"/>
      <c r="G6457" s="213"/>
      <c r="H6457" s="213"/>
      <c r="I6457" s="213"/>
      <c r="J6457" s="213"/>
    </row>
    <row r="6458" spans="2:10">
      <c r="B6458" s="239"/>
      <c r="C6458" s="213"/>
      <c r="E6458" s="213"/>
      <c r="F6458" s="213"/>
      <c r="G6458" s="213"/>
      <c r="H6458" s="213"/>
      <c r="I6458" s="213"/>
      <c r="J6458" s="213"/>
    </row>
    <row r="6459" spans="2:10">
      <c r="B6459" s="239"/>
      <c r="C6459" s="213"/>
      <c r="E6459" s="213"/>
      <c r="F6459" s="213"/>
      <c r="G6459" s="213"/>
      <c r="H6459" s="213"/>
      <c r="I6459" s="213"/>
      <c r="J6459" s="213"/>
    </row>
    <row r="6460" spans="2:10">
      <c r="B6460" s="239"/>
      <c r="C6460" s="213"/>
      <c r="E6460" s="213"/>
      <c r="F6460" s="213"/>
      <c r="G6460" s="213"/>
      <c r="H6460" s="213"/>
      <c r="I6460" s="213"/>
      <c r="J6460" s="213"/>
    </row>
    <row r="6461" spans="2:10">
      <c r="B6461" s="239"/>
      <c r="C6461" s="213"/>
      <c r="E6461" s="213"/>
      <c r="F6461" s="213"/>
      <c r="G6461" s="213"/>
      <c r="H6461" s="213"/>
      <c r="I6461" s="213"/>
      <c r="J6461" s="213"/>
    </row>
    <row r="6462" spans="2:10">
      <c r="B6462" s="239"/>
      <c r="C6462" s="213"/>
      <c r="E6462" s="213"/>
      <c r="F6462" s="213"/>
      <c r="G6462" s="213"/>
      <c r="H6462" s="213"/>
      <c r="I6462" s="213"/>
      <c r="J6462" s="213"/>
    </row>
    <row r="6463" spans="2:10">
      <c r="B6463" s="239"/>
      <c r="C6463" s="213"/>
      <c r="E6463" s="213"/>
      <c r="F6463" s="213"/>
      <c r="G6463" s="213"/>
      <c r="H6463" s="213"/>
      <c r="I6463" s="213"/>
      <c r="J6463" s="213"/>
    </row>
    <row r="6464" spans="2:10">
      <c r="B6464" s="239"/>
      <c r="C6464" s="213"/>
      <c r="E6464" s="213"/>
      <c r="F6464" s="213"/>
      <c r="G6464" s="213"/>
      <c r="H6464" s="213"/>
      <c r="I6464" s="213"/>
      <c r="J6464" s="213"/>
    </row>
    <row r="6465" spans="2:10">
      <c r="B6465" s="239"/>
      <c r="C6465" s="213"/>
      <c r="E6465" s="213"/>
      <c r="F6465" s="213"/>
      <c r="G6465" s="213"/>
      <c r="H6465" s="213"/>
      <c r="I6465" s="213"/>
      <c r="J6465" s="213"/>
    </row>
    <row r="6466" spans="2:10">
      <c r="B6466" s="239"/>
      <c r="C6466" s="213"/>
      <c r="E6466" s="213"/>
      <c r="F6466" s="213"/>
      <c r="G6466" s="213"/>
      <c r="H6466" s="213"/>
      <c r="I6466" s="213"/>
      <c r="J6466" s="213"/>
    </row>
    <row r="6467" spans="2:10">
      <c r="B6467" s="239"/>
      <c r="C6467" s="213"/>
      <c r="E6467" s="213"/>
      <c r="F6467" s="213"/>
      <c r="G6467" s="213"/>
      <c r="H6467" s="213"/>
      <c r="I6467" s="213"/>
      <c r="J6467" s="213"/>
    </row>
    <row r="6468" spans="2:10">
      <c r="B6468" s="239"/>
      <c r="C6468" s="213"/>
      <c r="E6468" s="213"/>
      <c r="F6468" s="213"/>
      <c r="G6468" s="213"/>
      <c r="H6468" s="213"/>
      <c r="I6468" s="213"/>
      <c r="J6468" s="213"/>
    </row>
    <row r="6469" spans="2:10">
      <c r="B6469" s="239"/>
      <c r="C6469" s="213"/>
      <c r="E6469" s="213"/>
      <c r="F6469" s="213"/>
      <c r="G6469" s="213"/>
      <c r="H6469" s="213"/>
      <c r="I6469" s="213"/>
      <c r="J6469" s="213"/>
    </row>
  </sheetData>
  <pageMargins left="0.47244094488188981" right="0.39370078740157483" top="0.39370078740157483" bottom="0.59055118110236227" header="6.9291338582677167" footer="0.39370078740157483"/>
  <pageSetup paperSize="9" orientation="portrait" r:id="rId1"/>
  <headerFooter alignWithMargins="0">
    <oddFooter>&amp;R&amp;9PD03</oddFooter>
  </headerFooter>
  <drawing r:id="rId2"/>
  <legacyDrawing r:id="rId3"/>
  <oleObjects>
    <mc:AlternateContent xmlns:mc="http://schemas.openxmlformats.org/markup-compatibility/2006">
      <mc:Choice Requires="x14">
        <oleObject progId="Word.Picture.8" shapeId="1025" r:id="rId4">
          <objectPr defaultSize="0" autoPict="0" r:id="rId5">
            <anchor moveWithCells="1" sizeWithCells="1">
              <from>
                <xdr:col>1</xdr:col>
                <xdr:colOff>209550</xdr:colOff>
                <xdr:row>0</xdr:row>
                <xdr:rowOff>171450</xdr:rowOff>
              </from>
              <to>
                <xdr:col>1</xdr:col>
                <xdr:colOff>1343025</xdr:colOff>
                <xdr:row>0</xdr:row>
                <xdr:rowOff>1495425</xdr:rowOff>
              </to>
            </anchor>
          </objectPr>
        </oleObject>
      </mc:Choice>
      <mc:Fallback>
        <oleObject progId="Word.Picture.8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100"/>
  <sheetViews>
    <sheetView showGridLines="0" workbookViewId="0"/>
  </sheetViews>
  <sheetFormatPr defaultRowHeight="11.25"/>
  <cols>
    <col min="1" max="1" width="8.33203125" customWidth="1"/>
    <col min="2" max="2" width="1.6640625" customWidth="1"/>
    <col min="3" max="3" width="4.1640625" customWidth="1"/>
    <col min="4" max="33" width="2.6640625" customWidth="1"/>
    <col min="34" max="34" width="3.33203125" customWidth="1"/>
    <col min="35" max="35" width="31.6640625" customWidth="1"/>
    <col min="36" max="37" width="2.5" customWidth="1"/>
    <col min="38" max="38" width="8.33203125" customWidth="1"/>
    <col min="39" max="39" width="3.33203125" customWidth="1"/>
    <col min="40" max="40" width="13.33203125" customWidth="1"/>
    <col min="41" max="41" width="7.5" customWidth="1"/>
    <col min="42" max="42" width="4.1640625" customWidth="1"/>
    <col min="43" max="43" width="15.6640625" hidden="1" customWidth="1"/>
    <col min="44" max="44" width="13.6640625" customWidth="1"/>
    <col min="45" max="47" width="25.83203125" hidden="1" customWidth="1"/>
    <col min="48" max="49" width="21.6640625" hidden="1" customWidth="1"/>
    <col min="50" max="51" width="25" hidden="1" customWidth="1"/>
    <col min="52" max="52" width="21.6640625" hidden="1" customWidth="1"/>
    <col min="53" max="53" width="19.1640625" hidden="1" customWidth="1"/>
    <col min="54" max="54" width="25" hidden="1" customWidth="1"/>
    <col min="55" max="55" width="21.6640625" hidden="1" customWidth="1"/>
    <col min="56" max="56" width="19.1640625" hidden="1" customWidth="1"/>
    <col min="57" max="57" width="66.5" customWidth="1"/>
    <col min="71" max="91" width="9.33203125" hidden="1"/>
  </cols>
  <sheetData>
    <row r="1" spans="1:74">
      <c r="A1" s="12" t="s">
        <v>0</v>
      </c>
      <c r="AZ1" s="12" t="s">
        <v>1</v>
      </c>
      <c r="BA1" s="12" t="s">
        <v>2</v>
      </c>
      <c r="BB1" s="12" t="s">
        <v>1</v>
      </c>
      <c r="BT1" s="12" t="s">
        <v>3</v>
      </c>
      <c r="BU1" s="12" t="s">
        <v>3</v>
      </c>
      <c r="BV1" s="12" t="s">
        <v>4</v>
      </c>
    </row>
    <row r="2" spans="1:74" ht="36.950000000000003" customHeight="1">
      <c r="AR2" s="259" t="s">
        <v>5</v>
      </c>
      <c r="AS2" s="260"/>
      <c r="AT2" s="260"/>
      <c r="AU2" s="260"/>
      <c r="AV2" s="260"/>
      <c r="AW2" s="260"/>
      <c r="AX2" s="260"/>
      <c r="AY2" s="260"/>
      <c r="AZ2" s="260"/>
      <c r="BA2" s="260"/>
      <c r="BB2" s="260"/>
      <c r="BC2" s="260"/>
      <c r="BD2" s="260"/>
      <c r="BE2" s="260"/>
      <c r="BS2" s="13" t="s">
        <v>6</v>
      </c>
      <c r="BT2" s="13" t="s">
        <v>7</v>
      </c>
    </row>
    <row r="3" spans="1:74" ht="6.95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6"/>
      <c r="BS3" s="13" t="s">
        <v>6</v>
      </c>
      <c r="BT3" s="13" t="s">
        <v>7</v>
      </c>
    </row>
    <row r="4" spans="1:74" ht="24.95" customHeight="1">
      <c r="B4" s="16"/>
      <c r="D4" s="17" t="s">
        <v>8</v>
      </c>
      <c r="AR4" s="16"/>
      <c r="AS4" s="18" t="s">
        <v>9</v>
      </c>
      <c r="BE4" s="19" t="s">
        <v>10</v>
      </c>
      <c r="BS4" s="13" t="s">
        <v>6</v>
      </c>
    </row>
    <row r="5" spans="1:74" ht="12" customHeight="1">
      <c r="B5" s="16"/>
      <c r="D5" s="20" t="s">
        <v>11</v>
      </c>
      <c r="K5" s="274" t="s">
        <v>12</v>
      </c>
      <c r="L5" s="260"/>
      <c r="M5" s="260"/>
      <c r="N5" s="260"/>
      <c r="O5" s="260"/>
      <c r="P5" s="260"/>
      <c r="Q5" s="260"/>
      <c r="R5" s="260"/>
      <c r="S5" s="260"/>
      <c r="T5" s="260"/>
      <c r="U5" s="260"/>
      <c r="V5" s="260"/>
      <c r="W5" s="260"/>
      <c r="X5" s="260"/>
      <c r="Y5" s="260"/>
      <c r="Z5" s="260"/>
      <c r="AA5" s="260"/>
      <c r="AB5" s="260"/>
      <c r="AC5" s="260"/>
      <c r="AD5" s="260"/>
      <c r="AE5" s="260"/>
      <c r="AF5" s="260"/>
      <c r="AG5" s="260"/>
      <c r="AH5" s="260"/>
      <c r="AI5" s="260"/>
      <c r="AJ5" s="260"/>
      <c r="AR5" s="16"/>
      <c r="BE5" s="271" t="s">
        <v>13</v>
      </c>
      <c r="BS5" s="13" t="s">
        <v>6</v>
      </c>
    </row>
    <row r="6" spans="1:74" ht="36.950000000000003" customHeight="1">
      <c r="B6" s="16"/>
      <c r="D6" s="22" t="s">
        <v>14</v>
      </c>
      <c r="K6" s="275" t="s">
        <v>15</v>
      </c>
      <c r="L6" s="260"/>
      <c r="M6" s="260"/>
      <c r="N6" s="260"/>
      <c r="O6" s="260"/>
      <c r="P6" s="260"/>
      <c r="Q6" s="260"/>
      <c r="R6" s="260"/>
      <c r="S6" s="260"/>
      <c r="T6" s="260"/>
      <c r="U6" s="260"/>
      <c r="V6" s="260"/>
      <c r="W6" s="260"/>
      <c r="X6" s="260"/>
      <c r="Y6" s="260"/>
      <c r="Z6" s="260"/>
      <c r="AA6" s="260"/>
      <c r="AB6" s="260"/>
      <c r="AC6" s="260"/>
      <c r="AD6" s="260"/>
      <c r="AE6" s="260"/>
      <c r="AF6" s="260"/>
      <c r="AG6" s="260"/>
      <c r="AH6" s="260"/>
      <c r="AI6" s="260"/>
      <c r="AJ6" s="260"/>
      <c r="AR6" s="16"/>
      <c r="BE6" s="272"/>
      <c r="BS6" s="13" t="s">
        <v>6</v>
      </c>
    </row>
    <row r="7" spans="1:74" ht="12" customHeight="1">
      <c r="B7" s="16"/>
      <c r="D7" s="23" t="s">
        <v>16</v>
      </c>
      <c r="K7" s="21" t="s">
        <v>1</v>
      </c>
      <c r="AK7" s="23" t="s">
        <v>17</v>
      </c>
      <c r="AN7" s="21" t="s">
        <v>1</v>
      </c>
      <c r="AR7" s="16"/>
      <c r="BE7" s="272"/>
      <c r="BS7" s="13" t="s">
        <v>6</v>
      </c>
    </row>
    <row r="8" spans="1:74" ht="12" customHeight="1">
      <c r="B8" s="16"/>
      <c r="D8" s="23" t="s">
        <v>18</v>
      </c>
      <c r="K8" s="21" t="s">
        <v>19</v>
      </c>
      <c r="AK8" s="23" t="s">
        <v>20</v>
      </c>
      <c r="AN8" s="24" t="s">
        <v>21</v>
      </c>
      <c r="AR8" s="16"/>
      <c r="BE8" s="272"/>
      <c r="BS8" s="13" t="s">
        <v>6</v>
      </c>
    </row>
    <row r="9" spans="1:74" ht="14.45" customHeight="1">
      <c r="B9" s="16"/>
      <c r="AR9" s="16"/>
      <c r="BE9" s="272"/>
      <c r="BS9" s="13" t="s">
        <v>6</v>
      </c>
    </row>
    <row r="10" spans="1:74" ht="12" customHeight="1">
      <c r="B10" s="16"/>
      <c r="D10" s="23" t="s">
        <v>22</v>
      </c>
      <c r="AK10" s="23" t="s">
        <v>23</v>
      </c>
      <c r="AN10" s="21" t="s">
        <v>1</v>
      </c>
      <c r="AR10" s="16"/>
      <c r="BE10" s="272"/>
      <c r="BS10" s="13" t="s">
        <v>6</v>
      </c>
    </row>
    <row r="11" spans="1:74" ht="18.399999999999999" customHeight="1">
      <c r="B11" s="16"/>
      <c r="E11" s="21" t="s">
        <v>19</v>
      </c>
      <c r="AK11" s="23" t="s">
        <v>24</v>
      </c>
      <c r="AN11" s="21" t="s">
        <v>1</v>
      </c>
      <c r="AR11" s="16"/>
      <c r="BE11" s="272"/>
      <c r="BS11" s="13" t="s">
        <v>6</v>
      </c>
    </row>
    <row r="12" spans="1:74" ht="6.95" customHeight="1">
      <c r="B12" s="16"/>
      <c r="AR12" s="16"/>
      <c r="BE12" s="272"/>
      <c r="BS12" s="13" t="s">
        <v>6</v>
      </c>
    </row>
    <row r="13" spans="1:74" ht="12" customHeight="1">
      <c r="B13" s="16"/>
      <c r="D13" s="23" t="s">
        <v>25</v>
      </c>
      <c r="AK13" s="23" t="s">
        <v>23</v>
      </c>
      <c r="AN13" s="25" t="s">
        <v>26</v>
      </c>
      <c r="AR13" s="16"/>
      <c r="BE13" s="272"/>
      <c r="BS13" s="13" t="s">
        <v>6</v>
      </c>
    </row>
    <row r="14" spans="1:74" ht="12.75">
      <c r="B14" s="16"/>
      <c r="E14" s="276" t="s">
        <v>26</v>
      </c>
      <c r="F14" s="277"/>
      <c r="G14" s="277"/>
      <c r="H14" s="277"/>
      <c r="I14" s="277"/>
      <c r="J14" s="277"/>
      <c r="K14" s="277"/>
      <c r="L14" s="277"/>
      <c r="M14" s="277"/>
      <c r="N14" s="277"/>
      <c r="O14" s="277"/>
      <c r="P14" s="277"/>
      <c r="Q14" s="277"/>
      <c r="R14" s="277"/>
      <c r="S14" s="277"/>
      <c r="T14" s="277"/>
      <c r="U14" s="277"/>
      <c r="V14" s="277"/>
      <c r="W14" s="277"/>
      <c r="X14" s="277"/>
      <c r="Y14" s="277"/>
      <c r="Z14" s="277"/>
      <c r="AA14" s="277"/>
      <c r="AB14" s="277"/>
      <c r="AC14" s="277"/>
      <c r="AD14" s="277"/>
      <c r="AE14" s="277"/>
      <c r="AF14" s="277"/>
      <c r="AG14" s="277"/>
      <c r="AH14" s="277"/>
      <c r="AI14" s="277"/>
      <c r="AJ14" s="277"/>
      <c r="AK14" s="23" t="s">
        <v>24</v>
      </c>
      <c r="AN14" s="25" t="s">
        <v>26</v>
      </c>
      <c r="AR14" s="16"/>
      <c r="BE14" s="272"/>
      <c r="BS14" s="13" t="s">
        <v>6</v>
      </c>
    </row>
    <row r="15" spans="1:74" ht="6.95" customHeight="1">
      <c r="B15" s="16"/>
      <c r="AR15" s="16"/>
      <c r="BE15" s="272"/>
      <c r="BS15" s="13" t="s">
        <v>3</v>
      </c>
    </row>
    <row r="16" spans="1:74" ht="12" customHeight="1">
      <c r="B16" s="16"/>
      <c r="D16" s="23" t="s">
        <v>27</v>
      </c>
      <c r="AK16" s="23" t="s">
        <v>23</v>
      </c>
      <c r="AN16" s="21" t="s">
        <v>28</v>
      </c>
      <c r="AR16" s="16"/>
      <c r="BE16" s="272"/>
      <c r="BS16" s="13" t="s">
        <v>3</v>
      </c>
    </row>
    <row r="17" spans="2:71" ht="18.399999999999999" customHeight="1">
      <c r="B17" s="16"/>
      <c r="E17" s="21" t="s">
        <v>29</v>
      </c>
      <c r="AK17" s="23" t="s">
        <v>24</v>
      </c>
      <c r="AN17" s="21" t="s">
        <v>30</v>
      </c>
      <c r="AR17" s="16"/>
      <c r="BE17" s="272"/>
      <c r="BS17" s="13" t="s">
        <v>31</v>
      </c>
    </row>
    <row r="18" spans="2:71" ht="6.95" customHeight="1">
      <c r="B18" s="16"/>
      <c r="AR18" s="16"/>
      <c r="BE18" s="272"/>
      <c r="BS18" s="13" t="s">
        <v>32</v>
      </c>
    </row>
    <row r="19" spans="2:71" ht="12" customHeight="1">
      <c r="B19" s="16"/>
      <c r="D19" s="23" t="s">
        <v>33</v>
      </c>
      <c r="AK19" s="23" t="s">
        <v>23</v>
      </c>
      <c r="AN19" s="21" t="s">
        <v>1</v>
      </c>
      <c r="AR19" s="16"/>
      <c r="BE19" s="272"/>
      <c r="BS19" s="13" t="s">
        <v>32</v>
      </c>
    </row>
    <row r="20" spans="2:71" ht="18.399999999999999" customHeight="1">
      <c r="B20" s="16"/>
      <c r="E20" s="21" t="s">
        <v>34</v>
      </c>
      <c r="AK20" s="23" t="s">
        <v>24</v>
      </c>
      <c r="AN20" s="21" t="s">
        <v>1</v>
      </c>
      <c r="AR20" s="16"/>
      <c r="BE20" s="272"/>
      <c r="BS20" s="13" t="s">
        <v>31</v>
      </c>
    </row>
    <row r="21" spans="2:71" ht="6.95" customHeight="1">
      <c r="B21" s="16"/>
      <c r="AR21" s="16"/>
      <c r="BE21" s="272"/>
    </row>
    <row r="22" spans="2:71" ht="12" customHeight="1">
      <c r="B22" s="16"/>
      <c r="D22" s="23" t="s">
        <v>35</v>
      </c>
      <c r="AR22" s="16"/>
      <c r="BE22" s="272"/>
    </row>
    <row r="23" spans="2:71" ht="16.5" customHeight="1">
      <c r="B23" s="16"/>
      <c r="E23" s="278" t="s">
        <v>1</v>
      </c>
      <c r="F23" s="278"/>
      <c r="G23" s="278"/>
      <c r="H23" s="278"/>
      <c r="I23" s="278"/>
      <c r="J23" s="278"/>
      <c r="K23" s="278"/>
      <c r="L23" s="278"/>
      <c r="M23" s="278"/>
      <c r="N23" s="278"/>
      <c r="O23" s="278"/>
      <c r="P23" s="278"/>
      <c r="Q23" s="278"/>
      <c r="R23" s="278"/>
      <c r="S23" s="278"/>
      <c r="T23" s="278"/>
      <c r="U23" s="278"/>
      <c r="V23" s="278"/>
      <c r="W23" s="278"/>
      <c r="X23" s="278"/>
      <c r="Y23" s="278"/>
      <c r="Z23" s="278"/>
      <c r="AA23" s="278"/>
      <c r="AB23" s="278"/>
      <c r="AC23" s="278"/>
      <c r="AD23" s="278"/>
      <c r="AE23" s="278"/>
      <c r="AF23" s="278"/>
      <c r="AG23" s="278"/>
      <c r="AH23" s="278"/>
      <c r="AI23" s="278"/>
      <c r="AJ23" s="278"/>
      <c r="AK23" s="278"/>
      <c r="AL23" s="278"/>
      <c r="AM23" s="278"/>
      <c r="AN23" s="278"/>
      <c r="AR23" s="16"/>
      <c r="BE23" s="272"/>
    </row>
    <row r="24" spans="2:71" ht="6.95" customHeight="1">
      <c r="B24" s="16"/>
      <c r="AR24" s="16"/>
      <c r="BE24" s="272"/>
    </row>
    <row r="25" spans="2:71" ht="6.95" customHeight="1">
      <c r="B25" s="16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R25" s="16"/>
      <c r="BE25" s="272"/>
    </row>
    <row r="26" spans="2:71" s="1" customFormat="1" ht="25.9" customHeight="1">
      <c r="B26" s="28"/>
      <c r="D26" s="29" t="s">
        <v>36</v>
      </c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279">
        <f>ROUND(AG94,2)</f>
        <v>0</v>
      </c>
      <c r="AL26" s="280"/>
      <c r="AM26" s="280"/>
      <c r="AN26" s="280"/>
      <c r="AO26" s="280"/>
      <c r="AR26" s="28"/>
      <c r="BE26" s="272"/>
    </row>
    <row r="27" spans="2:71" s="1" customFormat="1" ht="6.95" customHeight="1">
      <c r="B27" s="28"/>
      <c r="AR27" s="28"/>
      <c r="BE27" s="272"/>
    </row>
    <row r="28" spans="2:71" s="1" customFormat="1" ht="12.75">
      <c r="B28" s="28"/>
      <c r="L28" s="281" t="s">
        <v>37</v>
      </c>
      <c r="M28" s="281"/>
      <c r="N28" s="281"/>
      <c r="O28" s="281"/>
      <c r="P28" s="281"/>
      <c r="W28" s="281" t="s">
        <v>38</v>
      </c>
      <c r="X28" s="281"/>
      <c r="Y28" s="281"/>
      <c r="Z28" s="281"/>
      <c r="AA28" s="281"/>
      <c r="AB28" s="281"/>
      <c r="AC28" s="281"/>
      <c r="AD28" s="281"/>
      <c r="AE28" s="281"/>
      <c r="AK28" s="281" t="s">
        <v>39</v>
      </c>
      <c r="AL28" s="281"/>
      <c r="AM28" s="281"/>
      <c r="AN28" s="281"/>
      <c r="AO28" s="281"/>
      <c r="AR28" s="28"/>
      <c r="BE28" s="272"/>
    </row>
    <row r="29" spans="2:71" s="2" customFormat="1" ht="14.45" customHeight="1">
      <c r="B29" s="32"/>
      <c r="D29" s="23" t="s">
        <v>40</v>
      </c>
      <c r="F29" s="33" t="s">
        <v>41</v>
      </c>
      <c r="L29" s="263">
        <v>0.2</v>
      </c>
      <c r="M29" s="262"/>
      <c r="N29" s="262"/>
      <c r="O29" s="262"/>
      <c r="P29" s="262"/>
      <c r="Q29" s="34"/>
      <c r="R29" s="34"/>
      <c r="S29" s="34"/>
      <c r="T29" s="34"/>
      <c r="U29" s="34"/>
      <c r="V29" s="34"/>
      <c r="W29" s="261">
        <f>ROUND(AZ94, 2)</f>
        <v>0</v>
      </c>
      <c r="X29" s="262"/>
      <c r="Y29" s="262"/>
      <c r="Z29" s="262"/>
      <c r="AA29" s="262"/>
      <c r="AB29" s="262"/>
      <c r="AC29" s="262"/>
      <c r="AD29" s="262"/>
      <c r="AE29" s="262"/>
      <c r="AF29" s="34"/>
      <c r="AG29" s="34"/>
      <c r="AH29" s="34"/>
      <c r="AI29" s="34"/>
      <c r="AJ29" s="34"/>
      <c r="AK29" s="261">
        <f>ROUND(AV94, 2)</f>
        <v>0</v>
      </c>
      <c r="AL29" s="262"/>
      <c r="AM29" s="262"/>
      <c r="AN29" s="262"/>
      <c r="AO29" s="262"/>
      <c r="AP29" s="34"/>
      <c r="AQ29" s="34"/>
      <c r="AR29" s="35"/>
      <c r="AS29" s="34"/>
      <c r="AT29" s="34"/>
      <c r="AU29" s="34"/>
      <c r="AV29" s="34"/>
      <c r="AW29" s="34"/>
      <c r="AX29" s="34"/>
      <c r="AY29" s="34"/>
      <c r="AZ29" s="34"/>
      <c r="BE29" s="273"/>
    </row>
    <row r="30" spans="2:71" s="2" customFormat="1" ht="14.45" customHeight="1">
      <c r="B30" s="32"/>
      <c r="F30" s="33" t="s">
        <v>42</v>
      </c>
      <c r="L30" s="263">
        <v>0.2</v>
      </c>
      <c r="M30" s="262"/>
      <c r="N30" s="262"/>
      <c r="O30" s="262"/>
      <c r="P30" s="262"/>
      <c r="Q30" s="34"/>
      <c r="R30" s="34"/>
      <c r="S30" s="34"/>
      <c r="T30" s="34"/>
      <c r="U30" s="34"/>
      <c r="V30" s="34"/>
      <c r="W30" s="261">
        <f>ROUND(BA94, 2)</f>
        <v>0</v>
      </c>
      <c r="X30" s="262"/>
      <c r="Y30" s="262"/>
      <c r="Z30" s="262"/>
      <c r="AA30" s="262"/>
      <c r="AB30" s="262"/>
      <c r="AC30" s="262"/>
      <c r="AD30" s="262"/>
      <c r="AE30" s="262"/>
      <c r="AF30" s="34"/>
      <c r="AG30" s="34"/>
      <c r="AH30" s="34"/>
      <c r="AI30" s="34"/>
      <c r="AJ30" s="34"/>
      <c r="AK30" s="261">
        <f>ROUND(AW94, 2)</f>
        <v>0</v>
      </c>
      <c r="AL30" s="262"/>
      <c r="AM30" s="262"/>
      <c r="AN30" s="262"/>
      <c r="AO30" s="262"/>
      <c r="AP30" s="34"/>
      <c r="AQ30" s="34"/>
      <c r="AR30" s="35"/>
      <c r="AS30" s="34"/>
      <c r="AT30" s="34"/>
      <c r="AU30" s="34"/>
      <c r="AV30" s="34"/>
      <c r="AW30" s="34"/>
      <c r="AX30" s="34"/>
      <c r="AY30" s="34"/>
      <c r="AZ30" s="34"/>
      <c r="BE30" s="273"/>
    </row>
    <row r="31" spans="2:71" s="2" customFormat="1" ht="14.45" hidden="1" customHeight="1">
      <c r="B31" s="32"/>
      <c r="F31" s="23" t="s">
        <v>43</v>
      </c>
      <c r="L31" s="270">
        <v>0.2</v>
      </c>
      <c r="M31" s="269"/>
      <c r="N31" s="269"/>
      <c r="O31" s="269"/>
      <c r="P31" s="269"/>
      <c r="W31" s="268">
        <f>ROUND(BB94, 2)</f>
        <v>0</v>
      </c>
      <c r="X31" s="269"/>
      <c r="Y31" s="269"/>
      <c r="Z31" s="269"/>
      <c r="AA31" s="269"/>
      <c r="AB31" s="269"/>
      <c r="AC31" s="269"/>
      <c r="AD31" s="269"/>
      <c r="AE31" s="269"/>
      <c r="AK31" s="268">
        <v>0</v>
      </c>
      <c r="AL31" s="269"/>
      <c r="AM31" s="269"/>
      <c r="AN31" s="269"/>
      <c r="AO31" s="269"/>
      <c r="AR31" s="32"/>
      <c r="BE31" s="273"/>
    </row>
    <row r="32" spans="2:71" s="2" customFormat="1" ht="14.45" hidden="1" customHeight="1">
      <c r="B32" s="32"/>
      <c r="F32" s="23" t="s">
        <v>44</v>
      </c>
      <c r="L32" s="270">
        <v>0.2</v>
      </c>
      <c r="M32" s="269"/>
      <c r="N32" s="269"/>
      <c r="O32" s="269"/>
      <c r="P32" s="269"/>
      <c r="W32" s="268">
        <f>ROUND(BC94, 2)</f>
        <v>0</v>
      </c>
      <c r="X32" s="269"/>
      <c r="Y32" s="269"/>
      <c r="Z32" s="269"/>
      <c r="AA32" s="269"/>
      <c r="AB32" s="269"/>
      <c r="AC32" s="269"/>
      <c r="AD32" s="269"/>
      <c r="AE32" s="269"/>
      <c r="AK32" s="268">
        <v>0</v>
      </c>
      <c r="AL32" s="269"/>
      <c r="AM32" s="269"/>
      <c r="AN32" s="269"/>
      <c r="AO32" s="269"/>
      <c r="AR32" s="32"/>
      <c r="BE32" s="273"/>
    </row>
    <row r="33" spans="2:57" s="2" customFormat="1" ht="14.45" hidden="1" customHeight="1">
      <c r="B33" s="32"/>
      <c r="F33" s="33" t="s">
        <v>45</v>
      </c>
      <c r="L33" s="263">
        <v>0</v>
      </c>
      <c r="M33" s="262"/>
      <c r="N33" s="262"/>
      <c r="O33" s="262"/>
      <c r="P33" s="262"/>
      <c r="Q33" s="34"/>
      <c r="R33" s="34"/>
      <c r="S33" s="34"/>
      <c r="T33" s="34"/>
      <c r="U33" s="34"/>
      <c r="V33" s="34"/>
      <c r="W33" s="261">
        <f>ROUND(BD94, 2)</f>
        <v>0</v>
      </c>
      <c r="X33" s="262"/>
      <c r="Y33" s="262"/>
      <c r="Z33" s="262"/>
      <c r="AA33" s="262"/>
      <c r="AB33" s="262"/>
      <c r="AC33" s="262"/>
      <c r="AD33" s="262"/>
      <c r="AE33" s="262"/>
      <c r="AF33" s="34"/>
      <c r="AG33" s="34"/>
      <c r="AH33" s="34"/>
      <c r="AI33" s="34"/>
      <c r="AJ33" s="34"/>
      <c r="AK33" s="261">
        <v>0</v>
      </c>
      <c r="AL33" s="262"/>
      <c r="AM33" s="262"/>
      <c r="AN33" s="262"/>
      <c r="AO33" s="262"/>
      <c r="AP33" s="34"/>
      <c r="AQ33" s="34"/>
      <c r="AR33" s="35"/>
      <c r="AS33" s="34"/>
      <c r="AT33" s="34"/>
      <c r="AU33" s="34"/>
      <c r="AV33" s="34"/>
      <c r="AW33" s="34"/>
      <c r="AX33" s="34"/>
      <c r="AY33" s="34"/>
      <c r="AZ33" s="34"/>
      <c r="BE33" s="273"/>
    </row>
    <row r="34" spans="2:57" s="1" customFormat="1" ht="6.95" customHeight="1">
      <c r="B34" s="28"/>
      <c r="AR34" s="28"/>
      <c r="BE34" s="272"/>
    </row>
    <row r="35" spans="2:57" s="1" customFormat="1" ht="25.9" customHeight="1">
      <c r="B35" s="28"/>
      <c r="C35" s="36"/>
      <c r="D35" s="37" t="s">
        <v>46</v>
      </c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9" t="s">
        <v>47</v>
      </c>
      <c r="U35" s="38"/>
      <c r="V35" s="38"/>
      <c r="W35" s="38"/>
      <c r="X35" s="267" t="s">
        <v>48</v>
      </c>
      <c r="Y35" s="265"/>
      <c r="Z35" s="265"/>
      <c r="AA35" s="265"/>
      <c r="AB35" s="265"/>
      <c r="AC35" s="38"/>
      <c r="AD35" s="38"/>
      <c r="AE35" s="38"/>
      <c r="AF35" s="38"/>
      <c r="AG35" s="38"/>
      <c r="AH35" s="38"/>
      <c r="AI35" s="38"/>
      <c r="AJ35" s="38"/>
      <c r="AK35" s="264">
        <f>SUM(AK26:AK33)</f>
        <v>0</v>
      </c>
      <c r="AL35" s="265"/>
      <c r="AM35" s="265"/>
      <c r="AN35" s="265"/>
      <c r="AO35" s="266"/>
      <c r="AP35" s="36"/>
      <c r="AQ35" s="36"/>
      <c r="AR35" s="28"/>
    </row>
    <row r="36" spans="2:57" s="1" customFormat="1" ht="6.95" customHeight="1">
      <c r="B36" s="28"/>
      <c r="AR36" s="28"/>
    </row>
    <row r="37" spans="2:57" s="1" customFormat="1" ht="14.45" customHeight="1">
      <c r="B37" s="28"/>
      <c r="AR37" s="28"/>
    </row>
    <row r="38" spans="2:57" ht="14.45" customHeight="1">
      <c r="B38" s="16"/>
      <c r="AR38" s="16"/>
    </row>
    <row r="39" spans="2:57" ht="14.45" customHeight="1">
      <c r="B39" s="16"/>
      <c r="AR39" s="16"/>
    </row>
    <row r="40" spans="2:57" ht="14.45" customHeight="1">
      <c r="B40" s="16"/>
      <c r="AR40" s="16"/>
    </row>
    <row r="41" spans="2:57" ht="14.45" customHeight="1">
      <c r="B41" s="16"/>
      <c r="AR41" s="16"/>
    </row>
    <row r="42" spans="2:57" ht="14.45" customHeight="1">
      <c r="B42" s="16"/>
      <c r="AR42" s="16"/>
    </row>
    <row r="43" spans="2:57" ht="14.45" customHeight="1">
      <c r="B43" s="16"/>
      <c r="AR43" s="16"/>
    </row>
    <row r="44" spans="2:57" ht="14.45" customHeight="1">
      <c r="B44" s="16"/>
      <c r="AR44" s="16"/>
    </row>
    <row r="45" spans="2:57" ht="14.45" customHeight="1">
      <c r="B45" s="16"/>
      <c r="AR45" s="16"/>
    </row>
    <row r="46" spans="2:57" ht="14.45" customHeight="1">
      <c r="B46" s="16"/>
      <c r="AR46" s="16"/>
    </row>
    <row r="47" spans="2:57" ht="14.45" customHeight="1">
      <c r="B47" s="16"/>
      <c r="AR47" s="16"/>
    </row>
    <row r="48" spans="2:57" ht="14.45" customHeight="1">
      <c r="B48" s="16"/>
      <c r="AR48" s="16"/>
    </row>
    <row r="49" spans="2:44" s="1" customFormat="1" ht="14.45" customHeight="1">
      <c r="B49" s="28"/>
      <c r="D49" s="40" t="s">
        <v>49</v>
      </c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  <c r="AF49" s="41"/>
      <c r="AG49" s="41"/>
      <c r="AH49" s="40" t="s">
        <v>50</v>
      </c>
      <c r="AI49" s="41"/>
      <c r="AJ49" s="41"/>
      <c r="AK49" s="41"/>
      <c r="AL49" s="41"/>
      <c r="AM49" s="41"/>
      <c r="AN49" s="41"/>
      <c r="AO49" s="41"/>
      <c r="AR49" s="28"/>
    </row>
    <row r="50" spans="2:44">
      <c r="B50" s="16"/>
      <c r="AR50" s="16"/>
    </row>
    <row r="51" spans="2:44">
      <c r="B51" s="16"/>
      <c r="AR51" s="16"/>
    </row>
    <row r="52" spans="2:44">
      <c r="B52" s="16"/>
      <c r="AR52" s="16"/>
    </row>
    <row r="53" spans="2:44">
      <c r="B53" s="16"/>
      <c r="AR53" s="16"/>
    </row>
    <row r="54" spans="2:44">
      <c r="B54" s="16"/>
      <c r="AR54" s="16"/>
    </row>
    <row r="55" spans="2:44">
      <c r="B55" s="16"/>
      <c r="AR55" s="16"/>
    </row>
    <row r="56" spans="2:44">
      <c r="B56" s="16"/>
      <c r="AR56" s="16"/>
    </row>
    <row r="57" spans="2:44">
      <c r="B57" s="16"/>
      <c r="AR57" s="16"/>
    </row>
    <row r="58" spans="2:44">
      <c r="B58" s="16"/>
      <c r="AR58" s="16"/>
    </row>
    <row r="59" spans="2:44">
      <c r="B59" s="16"/>
      <c r="AR59" s="16"/>
    </row>
    <row r="60" spans="2:44" s="1" customFormat="1" ht="12.75">
      <c r="B60" s="28"/>
      <c r="D60" s="42" t="s">
        <v>51</v>
      </c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42" t="s">
        <v>52</v>
      </c>
      <c r="W60" s="30"/>
      <c r="X60" s="30"/>
      <c r="Y60" s="30"/>
      <c r="Z60" s="30"/>
      <c r="AA60" s="30"/>
      <c r="AB60" s="30"/>
      <c r="AC60" s="30"/>
      <c r="AD60" s="30"/>
      <c r="AE60" s="30"/>
      <c r="AF60" s="30"/>
      <c r="AG60" s="30"/>
      <c r="AH60" s="42" t="s">
        <v>51</v>
      </c>
      <c r="AI60" s="30"/>
      <c r="AJ60" s="30"/>
      <c r="AK60" s="30"/>
      <c r="AL60" s="30"/>
      <c r="AM60" s="42" t="s">
        <v>52</v>
      </c>
      <c r="AN60" s="30"/>
      <c r="AO60" s="30"/>
      <c r="AR60" s="28"/>
    </row>
    <row r="61" spans="2:44">
      <c r="B61" s="16"/>
      <c r="AR61" s="16"/>
    </row>
    <row r="62" spans="2:44">
      <c r="B62" s="16"/>
      <c r="AR62" s="16"/>
    </row>
    <row r="63" spans="2:44">
      <c r="B63" s="16"/>
      <c r="AR63" s="16"/>
    </row>
    <row r="64" spans="2:44" s="1" customFormat="1" ht="12.75">
      <c r="B64" s="28"/>
      <c r="D64" s="40" t="s">
        <v>53</v>
      </c>
      <c r="E64" s="41"/>
      <c r="F64" s="41"/>
      <c r="G64" s="41"/>
      <c r="H64" s="41"/>
      <c r="I64" s="41"/>
      <c r="J64" s="41"/>
      <c r="K64" s="41"/>
      <c r="L64" s="41"/>
      <c r="M64" s="41"/>
      <c r="N64" s="41"/>
      <c r="O64" s="41"/>
      <c r="P64" s="41"/>
      <c r="Q64" s="41"/>
      <c r="R64" s="41"/>
      <c r="S64" s="41"/>
      <c r="T64" s="41"/>
      <c r="U64" s="41"/>
      <c r="V64" s="41"/>
      <c r="W64" s="41"/>
      <c r="X64" s="41"/>
      <c r="Y64" s="41"/>
      <c r="Z64" s="41"/>
      <c r="AA64" s="41"/>
      <c r="AB64" s="41"/>
      <c r="AC64" s="41"/>
      <c r="AD64" s="41"/>
      <c r="AE64" s="41"/>
      <c r="AF64" s="41"/>
      <c r="AG64" s="41"/>
      <c r="AH64" s="40" t="s">
        <v>54</v>
      </c>
      <c r="AI64" s="41"/>
      <c r="AJ64" s="41"/>
      <c r="AK64" s="41"/>
      <c r="AL64" s="41"/>
      <c r="AM64" s="41"/>
      <c r="AN64" s="41"/>
      <c r="AO64" s="41"/>
      <c r="AR64" s="28"/>
    </row>
    <row r="65" spans="2:44">
      <c r="B65" s="16"/>
      <c r="AR65" s="16"/>
    </row>
    <row r="66" spans="2:44">
      <c r="B66" s="16"/>
      <c r="AR66" s="16"/>
    </row>
    <row r="67" spans="2:44">
      <c r="B67" s="16"/>
      <c r="AR67" s="16"/>
    </row>
    <row r="68" spans="2:44">
      <c r="B68" s="16"/>
      <c r="AR68" s="16"/>
    </row>
    <row r="69" spans="2:44">
      <c r="B69" s="16"/>
      <c r="AR69" s="16"/>
    </row>
    <row r="70" spans="2:44">
      <c r="B70" s="16"/>
      <c r="AR70" s="16"/>
    </row>
    <row r="71" spans="2:44">
      <c r="B71" s="16"/>
      <c r="AR71" s="16"/>
    </row>
    <row r="72" spans="2:44">
      <c r="B72" s="16"/>
      <c r="AR72" s="16"/>
    </row>
    <row r="73" spans="2:44">
      <c r="B73" s="16"/>
      <c r="AR73" s="16"/>
    </row>
    <row r="74" spans="2:44">
      <c r="B74" s="16"/>
      <c r="AR74" s="16"/>
    </row>
    <row r="75" spans="2:44" s="1" customFormat="1" ht="12.75">
      <c r="B75" s="28"/>
      <c r="D75" s="42" t="s">
        <v>51</v>
      </c>
      <c r="E75" s="30"/>
      <c r="F75" s="30"/>
      <c r="G75" s="30"/>
      <c r="H75" s="30"/>
      <c r="I75" s="30"/>
      <c r="J75" s="30"/>
      <c r="K75" s="30"/>
      <c r="L75" s="30"/>
      <c r="M75" s="30"/>
      <c r="N75" s="30"/>
      <c r="O75" s="30"/>
      <c r="P75" s="30"/>
      <c r="Q75" s="30"/>
      <c r="R75" s="30"/>
      <c r="S75" s="30"/>
      <c r="T75" s="30"/>
      <c r="U75" s="30"/>
      <c r="V75" s="42" t="s">
        <v>52</v>
      </c>
      <c r="W75" s="30"/>
      <c r="X75" s="30"/>
      <c r="Y75" s="30"/>
      <c r="Z75" s="30"/>
      <c r="AA75" s="30"/>
      <c r="AB75" s="30"/>
      <c r="AC75" s="30"/>
      <c r="AD75" s="30"/>
      <c r="AE75" s="30"/>
      <c r="AF75" s="30"/>
      <c r="AG75" s="30"/>
      <c r="AH75" s="42" t="s">
        <v>51</v>
      </c>
      <c r="AI75" s="30"/>
      <c r="AJ75" s="30"/>
      <c r="AK75" s="30"/>
      <c r="AL75" s="30"/>
      <c r="AM75" s="42" t="s">
        <v>52</v>
      </c>
      <c r="AN75" s="30"/>
      <c r="AO75" s="30"/>
      <c r="AR75" s="28"/>
    </row>
    <row r="76" spans="2:44" s="1" customFormat="1">
      <c r="B76" s="28"/>
      <c r="AR76" s="28"/>
    </row>
    <row r="77" spans="2:44" s="1" customFormat="1" ht="6.95" customHeight="1"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44"/>
      <c r="M77" s="44"/>
      <c r="N77" s="44"/>
      <c r="O77" s="44"/>
      <c r="P77" s="44"/>
      <c r="Q77" s="44"/>
      <c r="R77" s="44"/>
      <c r="S77" s="44"/>
      <c r="T77" s="44"/>
      <c r="U77" s="44"/>
      <c r="V77" s="44"/>
      <c r="W77" s="44"/>
      <c r="X77" s="44"/>
      <c r="Y77" s="44"/>
      <c r="Z77" s="44"/>
      <c r="AA77" s="44"/>
      <c r="AB77" s="44"/>
      <c r="AC77" s="44"/>
      <c r="AD77" s="44"/>
      <c r="AE77" s="44"/>
      <c r="AF77" s="44"/>
      <c r="AG77" s="44"/>
      <c r="AH77" s="44"/>
      <c r="AI77" s="44"/>
      <c r="AJ77" s="44"/>
      <c r="AK77" s="44"/>
      <c r="AL77" s="44"/>
      <c r="AM77" s="44"/>
      <c r="AN77" s="44"/>
      <c r="AO77" s="44"/>
      <c r="AP77" s="44"/>
      <c r="AQ77" s="44"/>
      <c r="AR77" s="28"/>
    </row>
    <row r="81" spans="1:91" s="1" customFormat="1" ht="6.95" customHeight="1"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46"/>
      <c r="M81" s="46"/>
      <c r="N81" s="46"/>
      <c r="O81" s="46"/>
      <c r="P81" s="46"/>
      <c r="Q81" s="46"/>
      <c r="R81" s="46"/>
      <c r="S81" s="46"/>
      <c r="T81" s="46"/>
      <c r="U81" s="46"/>
      <c r="V81" s="46"/>
      <c r="W81" s="46"/>
      <c r="X81" s="46"/>
      <c r="Y81" s="46"/>
      <c r="Z81" s="46"/>
      <c r="AA81" s="46"/>
      <c r="AB81" s="46"/>
      <c r="AC81" s="46"/>
      <c r="AD81" s="46"/>
      <c r="AE81" s="46"/>
      <c r="AF81" s="46"/>
      <c r="AG81" s="46"/>
      <c r="AH81" s="46"/>
      <c r="AI81" s="46"/>
      <c r="AJ81" s="46"/>
      <c r="AK81" s="46"/>
      <c r="AL81" s="46"/>
      <c r="AM81" s="46"/>
      <c r="AN81" s="46"/>
      <c r="AO81" s="46"/>
      <c r="AP81" s="46"/>
      <c r="AQ81" s="46"/>
      <c r="AR81" s="28"/>
    </row>
    <row r="82" spans="1:91" s="1" customFormat="1" ht="24.95" customHeight="1">
      <c r="B82" s="28"/>
      <c r="C82" s="17" t="s">
        <v>55</v>
      </c>
      <c r="AR82" s="28"/>
    </row>
    <row r="83" spans="1:91" s="1" customFormat="1" ht="6.95" customHeight="1">
      <c r="B83" s="28"/>
      <c r="AR83" s="28"/>
    </row>
    <row r="84" spans="1:91" s="3" customFormat="1" ht="12" customHeight="1">
      <c r="B84" s="47"/>
      <c r="C84" s="23" t="s">
        <v>11</v>
      </c>
      <c r="L84" s="3" t="str">
        <f>K5</f>
        <v>P1030-23-476</v>
      </c>
      <c r="AR84" s="47"/>
    </row>
    <row r="85" spans="1:91" s="4" customFormat="1" ht="36.950000000000003" customHeight="1">
      <c r="B85" s="48"/>
      <c r="C85" s="49" t="s">
        <v>14</v>
      </c>
      <c r="L85" s="292" t="str">
        <f>K6</f>
        <v>Prekládka diaľkového ovládania rozvádzača na tepelnom velíne</v>
      </c>
      <c r="M85" s="293"/>
      <c r="N85" s="293"/>
      <c r="O85" s="293"/>
      <c r="P85" s="293"/>
      <c r="Q85" s="293"/>
      <c r="R85" s="293"/>
      <c r="S85" s="293"/>
      <c r="T85" s="293"/>
      <c r="U85" s="293"/>
      <c r="V85" s="293"/>
      <c r="W85" s="293"/>
      <c r="X85" s="293"/>
      <c r="Y85" s="293"/>
      <c r="Z85" s="293"/>
      <c r="AA85" s="293"/>
      <c r="AB85" s="293"/>
      <c r="AC85" s="293"/>
      <c r="AD85" s="293"/>
      <c r="AE85" s="293"/>
      <c r="AF85" s="293"/>
      <c r="AG85" s="293"/>
      <c r="AH85" s="293"/>
      <c r="AI85" s="293"/>
      <c r="AJ85" s="293"/>
      <c r="AR85" s="48"/>
    </row>
    <row r="86" spans="1:91" s="1" customFormat="1" ht="6.95" customHeight="1">
      <c r="B86" s="28"/>
      <c r="AR86" s="28"/>
    </row>
    <row r="87" spans="1:91" s="1" customFormat="1" ht="12" customHeight="1">
      <c r="B87" s="28"/>
      <c r="C87" s="23" t="s">
        <v>18</v>
      </c>
      <c r="L87" s="50" t="str">
        <f>IF(K8="","",K8)</f>
        <v>Martinská tepláreň</v>
      </c>
      <c r="AI87" s="23" t="s">
        <v>20</v>
      </c>
      <c r="AM87" s="294" t="str">
        <f>IF(AN8= "","",AN8)</f>
        <v>30. 6. 2020</v>
      </c>
      <c r="AN87" s="294"/>
      <c r="AR87" s="28"/>
    </row>
    <row r="88" spans="1:91" s="1" customFormat="1" ht="6.95" customHeight="1">
      <c r="B88" s="28"/>
      <c r="AR88" s="28"/>
    </row>
    <row r="89" spans="1:91" s="1" customFormat="1" ht="15.2" customHeight="1">
      <c r="B89" s="28"/>
      <c r="C89" s="23" t="s">
        <v>22</v>
      </c>
      <c r="L89" s="3" t="str">
        <f>IF(E11= "","",E11)</f>
        <v>Martinská tepláreň</v>
      </c>
      <c r="AI89" s="23" t="s">
        <v>27</v>
      </c>
      <c r="AM89" s="295" t="str">
        <f>IF(E17="","",E17)</f>
        <v>MČ Projekty s.r.o.</v>
      </c>
      <c r="AN89" s="296"/>
      <c r="AO89" s="296"/>
      <c r="AP89" s="296"/>
      <c r="AR89" s="28"/>
      <c r="AS89" s="297" t="s">
        <v>56</v>
      </c>
      <c r="AT89" s="298"/>
      <c r="AU89" s="52"/>
      <c r="AV89" s="52"/>
      <c r="AW89" s="52"/>
      <c r="AX89" s="52"/>
      <c r="AY89" s="52"/>
      <c r="AZ89" s="52"/>
      <c r="BA89" s="52"/>
      <c r="BB89" s="52"/>
      <c r="BC89" s="52"/>
      <c r="BD89" s="53"/>
    </row>
    <row r="90" spans="1:91" s="1" customFormat="1" ht="15.2" customHeight="1">
      <c r="B90" s="28"/>
      <c r="C90" s="23" t="s">
        <v>25</v>
      </c>
      <c r="L90" s="3" t="str">
        <f>IF(E14= "Vyplň údaj","",E14)</f>
        <v/>
      </c>
      <c r="AI90" s="23" t="s">
        <v>33</v>
      </c>
      <c r="AM90" s="295" t="str">
        <f>IF(E20="","",E20)</f>
        <v>Karol Valach</v>
      </c>
      <c r="AN90" s="296"/>
      <c r="AO90" s="296"/>
      <c r="AP90" s="296"/>
      <c r="AR90" s="28"/>
      <c r="AS90" s="299"/>
      <c r="AT90" s="300"/>
      <c r="BD90" s="55"/>
    </row>
    <row r="91" spans="1:91" s="1" customFormat="1" ht="10.9" customHeight="1">
      <c r="B91" s="28"/>
      <c r="AR91" s="28"/>
      <c r="AS91" s="299"/>
      <c r="AT91" s="300"/>
      <c r="BD91" s="55"/>
    </row>
    <row r="92" spans="1:91" s="1" customFormat="1" ht="29.25" customHeight="1">
      <c r="B92" s="28"/>
      <c r="C92" s="287" t="s">
        <v>57</v>
      </c>
      <c r="D92" s="288"/>
      <c r="E92" s="288"/>
      <c r="F92" s="288"/>
      <c r="G92" s="288"/>
      <c r="H92" s="56"/>
      <c r="I92" s="290" t="s">
        <v>58</v>
      </c>
      <c r="J92" s="288"/>
      <c r="K92" s="288"/>
      <c r="L92" s="288"/>
      <c r="M92" s="288"/>
      <c r="N92" s="288"/>
      <c r="O92" s="288"/>
      <c r="P92" s="288"/>
      <c r="Q92" s="288"/>
      <c r="R92" s="288"/>
      <c r="S92" s="288"/>
      <c r="T92" s="288"/>
      <c r="U92" s="288"/>
      <c r="V92" s="288"/>
      <c r="W92" s="288"/>
      <c r="X92" s="288"/>
      <c r="Y92" s="288"/>
      <c r="Z92" s="288"/>
      <c r="AA92" s="288"/>
      <c r="AB92" s="288"/>
      <c r="AC92" s="288"/>
      <c r="AD92" s="288"/>
      <c r="AE92" s="288"/>
      <c r="AF92" s="288"/>
      <c r="AG92" s="289" t="s">
        <v>59</v>
      </c>
      <c r="AH92" s="288"/>
      <c r="AI92" s="288"/>
      <c r="AJ92" s="288"/>
      <c r="AK92" s="288"/>
      <c r="AL92" s="288"/>
      <c r="AM92" s="288"/>
      <c r="AN92" s="290" t="s">
        <v>60</v>
      </c>
      <c r="AO92" s="288"/>
      <c r="AP92" s="291"/>
      <c r="AQ92" s="57" t="s">
        <v>61</v>
      </c>
      <c r="AR92" s="28"/>
      <c r="AS92" s="58" t="s">
        <v>62</v>
      </c>
      <c r="AT92" s="59" t="s">
        <v>63</v>
      </c>
      <c r="AU92" s="59" t="s">
        <v>64</v>
      </c>
      <c r="AV92" s="59" t="s">
        <v>65</v>
      </c>
      <c r="AW92" s="59" t="s">
        <v>66</v>
      </c>
      <c r="AX92" s="59" t="s">
        <v>67</v>
      </c>
      <c r="AY92" s="59" t="s">
        <v>68</v>
      </c>
      <c r="AZ92" s="59" t="s">
        <v>69</v>
      </c>
      <c r="BA92" s="59" t="s">
        <v>70</v>
      </c>
      <c r="BB92" s="59" t="s">
        <v>71</v>
      </c>
      <c r="BC92" s="59" t="s">
        <v>72</v>
      </c>
      <c r="BD92" s="60" t="s">
        <v>73</v>
      </c>
    </row>
    <row r="93" spans="1:91" s="1" customFormat="1" ht="10.9" customHeight="1">
      <c r="B93" s="28"/>
      <c r="AR93" s="28"/>
      <c r="AS93" s="61"/>
      <c r="AT93" s="52"/>
      <c r="AU93" s="52"/>
      <c r="AV93" s="52"/>
      <c r="AW93" s="52"/>
      <c r="AX93" s="52"/>
      <c r="AY93" s="52"/>
      <c r="AZ93" s="52"/>
      <c r="BA93" s="52"/>
      <c r="BB93" s="52"/>
      <c r="BC93" s="52"/>
      <c r="BD93" s="53"/>
    </row>
    <row r="94" spans="1:91" s="5" customFormat="1" ht="32.450000000000003" customHeight="1">
      <c r="B94" s="62"/>
      <c r="C94" s="63" t="s">
        <v>74</v>
      </c>
      <c r="D94" s="64"/>
      <c r="E94" s="64"/>
      <c r="F94" s="64"/>
      <c r="G94" s="64"/>
      <c r="H94" s="64"/>
      <c r="I94" s="64"/>
      <c r="J94" s="64"/>
      <c r="K94" s="64"/>
      <c r="L94" s="64"/>
      <c r="M94" s="64"/>
      <c r="N94" s="64"/>
      <c r="O94" s="64"/>
      <c r="P94" s="64"/>
      <c r="Q94" s="64"/>
      <c r="R94" s="64"/>
      <c r="S94" s="64"/>
      <c r="T94" s="64"/>
      <c r="U94" s="64"/>
      <c r="V94" s="64"/>
      <c r="W94" s="64"/>
      <c r="X94" s="64"/>
      <c r="Y94" s="64"/>
      <c r="Z94" s="64"/>
      <c r="AA94" s="64"/>
      <c r="AB94" s="64"/>
      <c r="AC94" s="64"/>
      <c r="AD94" s="64"/>
      <c r="AE94" s="64"/>
      <c r="AF94" s="64"/>
      <c r="AG94" s="285">
        <f>ROUND(SUM(AG95:AG98),2)</f>
        <v>0</v>
      </c>
      <c r="AH94" s="285"/>
      <c r="AI94" s="285"/>
      <c r="AJ94" s="285"/>
      <c r="AK94" s="285"/>
      <c r="AL94" s="285"/>
      <c r="AM94" s="285"/>
      <c r="AN94" s="286">
        <f>SUM(AG94,AT94)</f>
        <v>0</v>
      </c>
      <c r="AO94" s="286"/>
      <c r="AP94" s="286"/>
      <c r="AQ94" s="66" t="s">
        <v>1</v>
      </c>
      <c r="AR94" s="62"/>
      <c r="AS94" s="67">
        <f>ROUND(SUM(AS95:AS98),2)</f>
        <v>0</v>
      </c>
      <c r="AT94" s="68">
        <f>ROUND(SUM(AV94:AW94),2)</f>
        <v>0</v>
      </c>
      <c r="AU94" s="69">
        <f>ROUND(SUM(AU95:AU98),5)</f>
        <v>0</v>
      </c>
      <c r="AV94" s="68">
        <f>ROUND(AZ94*L29,2)</f>
        <v>0</v>
      </c>
      <c r="AW94" s="68">
        <f>ROUND(BA94*L30,2)</f>
        <v>0</v>
      </c>
      <c r="AX94" s="68">
        <f>ROUND(BB94*L29,2)</f>
        <v>0</v>
      </c>
      <c r="AY94" s="68">
        <f>ROUND(BC94*L30,2)</f>
        <v>0</v>
      </c>
      <c r="AZ94" s="68">
        <f>ROUND(SUM(AZ95:AZ98),2)</f>
        <v>0</v>
      </c>
      <c r="BA94" s="68">
        <f>ROUND(SUM(BA95:BA98),2)</f>
        <v>0</v>
      </c>
      <c r="BB94" s="68">
        <f>ROUND(SUM(BB95:BB98),2)</f>
        <v>0</v>
      </c>
      <c r="BC94" s="68">
        <f>ROUND(SUM(BC95:BC98),2)</f>
        <v>0</v>
      </c>
      <c r="BD94" s="70">
        <f>ROUND(SUM(BD95:BD98),2)</f>
        <v>0</v>
      </c>
      <c r="BS94" s="71" t="s">
        <v>75</v>
      </c>
      <c r="BT94" s="71" t="s">
        <v>76</v>
      </c>
      <c r="BU94" s="72" t="s">
        <v>77</v>
      </c>
      <c r="BV94" s="71" t="s">
        <v>78</v>
      </c>
      <c r="BW94" s="71" t="s">
        <v>4</v>
      </c>
      <c r="BX94" s="71" t="s">
        <v>79</v>
      </c>
      <c r="CL94" s="71" t="s">
        <v>1</v>
      </c>
    </row>
    <row r="95" spans="1:91" s="6" customFormat="1" ht="16.5" customHeight="1">
      <c r="A95" s="73" t="s">
        <v>80</v>
      </c>
      <c r="B95" s="74"/>
      <c r="C95" s="75"/>
      <c r="D95" s="284" t="s">
        <v>81</v>
      </c>
      <c r="E95" s="284"/>
      <c r="F95" s="284"/>
      <c r="G95" s="284"/>
      <c r="H95" s="284"/>
      <c r="I95" s="76"/>
      <c r="J95" s="284" t="s">
        <v>82</v>
      </c>
      <c r="K95" s="284"/>
      <c r="L95" s="284"/>
      <c r="M95" s="284"/>
      <c r="N95" s="284"/>
      <c r="O95" s="284"/>
      <c r="P95" s="284"/>
      <c r="Q95" s="284"/>
      <c r="R95" s="284"/>
      <c r="S95" s="284"/>
      <c r="T95" s="284"/>
      <c r="U95" s="284"/>
      <c r="V95" s="284"/>
      <c r="W95" s="284"/>
      <c r="X95" s="284"/>
      <c r="Y95" s="284"/>
      <c r="Z95" s="284"/>
      <c r="AA95" s="284"/>
      <c r="AB95" s="284"/>
      <c r="AC95" s="284"/>
      <c r="AD95" s="284"/>
      <c r="AE95" s="284"/>
      <c r="AF95" s="284"/>
      <c r="AG95" s="282">
        <f>'PS-12 - R6kV -R25, R251, ...'!J32</f>
        <v>0</v>
      </c>
      <c r="AH95" s="283"/>
      <c r="AI95" s="283"/>
      <c r="AJ95" s="283"/>
      <c r="AK95" s="283"/>
      <c r="AL95" s="283"/>
      <c r="AM95" s="283"/>
      <c r="AN95" s="282">
        <f>SUM(AG95,AT95)</f>
        <v>0</v>
      </c>
      <c r="AO95" s="283"/>
      <c r="AP95" s="283"/>
      <c r="AQ95" s="77" t="s">
        <v>83</v>
      </c>
      <c r="AR95" s="74"/>
      <c r="AS95" s="78">
        <v>0</v>
      </c>
      <c r="AT95" s="79">
        <f>ROUND(SUM(AV95:AW95),2)</f>
        <v>0</v>
      </c>
      <c r="AU95" s="80">
        <f>'PS-12 - R6kV -R25, R251, ...'!P132</f>
        <v>0</v>
      </c>
      <c r="AV95" s="79">
        <f>'PS-12 - R6kV -R25, R251, ...'!J35</f>
        <v>0</v>
      </c>
      <c r="AW95" s="79">
        <f>'PS-12 - R6kV -R25, R251, ...'!J36</f>
        <v>0</v>
      </c>
      <c r="AX95" s="79">
        <f>'PS-12 - R6kV -R25, R251, ...'!J37</f>
        <v>0</v>
      </c>
      <c r="AY95" s="79">
        <f>'PS-12 - R6kV -R25, R251, ...'!J38</f>
        <v>0</v>
      </c>
      <c r="AZ95" s="79">
        <f>'PS-12 - R6kV -R25, R251, ...'!F35</f>
        <v>0</v>
      </c>
      <c r="BA95" s="79">
        <f>'PS-12 - R6kV -R25, R251, ...'!F36</f>
        <v>0</v>
      </c>
      <c r="BB95" s="79">
        <f>'PS-12 - R6kV -R25, R251, ...'!F37</f>
        <v>0</v>
      </c>
      <c r="BC95" s="79">
        <f>'PS-12 - R6kV -R25, R251, ...'!F38</f>
        <v>0</v>
      </c>
      <c r="BD95" s="81">
        <f>'PS-12 - R6kV -R25, R251, ...'!F39</f>
        <v>0</v>
      </c>
      <c r="BT95" s="82" t="s">
        <v>84</v>
      </c>
      <c r="BV95" s="82" t="s">
        <v>78</v>
      </c>
      <c r="BW95" s="82" t="s">
        <v>85</v>
      </c>
      <c r="BX95" s="82" t="s">
        <v>4</v>
      </c>
      <c r="CL95" s="82" t="s">
        <v>1</v>
      </c>
      <c r="CM95" s="82" t="s">
        <v>76</v>
      </c>
    </row>
    <row r="96" spans="1:91" s="6" customFormat="1" ht="16.5" customHeight="1">
      <c r="A96" s="73" t="s">
        <v>80</v>
      </c>
      <c r="B96" s="74"/>
      <c r="C96" s="75"/>
      <c r="D96" s="284" t="s">
        <v>86</v>
      </c>
      <c r="E96" s="284"/>
      <c r="F96" s="284"/>
      <c r="G96" s="284"/>
      <c r="H96" s="284"/>
      <c r="I96" s="76"/>
      <c r="J96" s="284" t="s">
        <v>87</v>
      </c>
      <c r="K96" s="284"/>
      <c r="L96" s="284"/>
      <c r="M96" s="284"/>
      <c r="N96" s="284"/>
      <c r="O96" s="284"/>
      <c r="P96" s="284"/>
      <c r="Q96" s="284"/>
      <c r="R96" s="284"/>
      <c r="S96" s="284"/>
      <c r="T96" s="284"/>
      <c r="U96" s="284"/>
      <c r="V96" s="284"/>
      <c r="W96" s="284"/>
      <c r="X96" s="284"/>
      <c r="Y96" s="284"/>
      <c r="Z96" s="284"/>
      <c r="AA96" s="284"/>
      <c r="AB96" s="284"/>
      <c r="AC96" s="284"/>
      <c r="AD96" s="284"/>
      <c r="AE96" s="284"/>
      <c r="AF96" s="284"/>
      <c r="AG96" s="282">
        <f>'PS-30 - PS30-Riadiaci a i...'!J32</f>
        <v>0</v>
      </c>
      <c r="AH96" s="283"/>
      <c r="AI96" s="283"/>
      <c r="AJ96" s="283"/>
      <c r="AK96" s="283"/>
      <c r="AL96" s="283"/>
      <c r="AM96" s="283"/>
      <c r="AN96" s="282">
        <f>SUM(AG96,AT96)</f>
        <v>0</v>
      </c>
      <c r="AO96" s="283"/>
      <c r="AP96" s="283"/>
      <c r="AQ96" s="77" t="s">
        <v>83</v>
      </c>
      <c r="AR96" s="74"/>
      <c r="AS96" s="78">
        <v>0</v>
      </c>
      <c r="AT96" s="79">
        <f>ROUND(SUM(AV96:AW96),2)</f>
        <v>0</v>
      </c>
      <c r="AU96" s="80">
        <f>'PS-30 - PS30-Riadiaci a i...'!P134</f>
        <v>0</v>
      </c>
      <c r="AV96" s="79">
        <f>'PS-30 - PS30-Riadiaci a i...'!J35</f>
        <v>0</v>
      </c>
      <c r="AW96" s="79">
        <f>'PS-30 - PS30-Riadiaci a i...'!J36</f>
        <v>0</v>
      </c>
      <c r="AX96" s="79">
        <f>'PS-30 - PS30-Riadiaci a i...'!J37</f>
        <v>0</v>
      </c>
      <c r="AY96" s="79">
        <f>'PS-30 - PS30-Riadiaci a i...'!J38</f>
        <v>0</v>
      </c>
      <c r="AZ96" s="79">
        <f>'PS-30 - PS30-Riadiaci a i...'!F35</f>
        <v>0</v>
      </c>
      <c r="BA96" s="79">
        <f>'PS-30 - PS30-Riadiaci a i...'!F36</f>
        <v>0</v>
      </c>
      <c r="BB96" s="79">
        <f>'PS-30 - PS30-Riadiaci a i...'!F37</f>
        <v>0</v>
      </c>
      <c r="BC96" s="79">
        <f>'PS-30 - PS30-Riadiaci a i...'!F38</f>
        <v>0</v>
      </c>
      <c r="BD96" s="81">
        <f>'PS-30 - PS30-Riadiaci a i...'!F39</f>
        <v>0</v>
      </c>
      <c r="BT96" s="82" t="s">
        <v>84</v>
      </c>
      <c r="BV96" s="82" t="s">
        <v>78</v>
      </c>
      <c r="BW96" s="82" t="s">
        <v>88</v>
      </c>
      <c r="BX96" s="82" t="s">
        <v>4</v>
      </c>
      <c r="CL96" s="82" t="s">
        <v>1</v>
      </c>
      <c r="CM96" s="82" t="s">
        <v>76</v>
      </c>
    </row>
    <row r="97" spans="1:91" s="6" customFormat="1" ht="16.5" customHeight="1">
      <c r="A97" s="73" t="s">
        <v>80</v>
      </c>
      <c r="B97" s="74"/>
      <c r="C97" s="75"/>
      <c r="D97" s="284" t="s">
        <v>89</v>
      </c>
      <c r="E97" s="284"/>
      <c r="F97" s="284"/>
      <c r="G97" s="284"/>
      <c r="H97" s="284"/>
      <c r="I97" s="76"/>
      <c r="J97" s="284" t="s">
        <v>90</v>
      </c>
      <c r="K97" s="284"/>
      <c r="L97" s="284"/>
      <c r="M97" s="284"/>
      <c r="N97" s="284"/>
      <c r="O97" s="284"/>
      <c r="P97" s="284"/>
      <c r="Q97" s="284"/>
      <c r="R97" s="284"/>
      <c r="S97" s="284"/>
      <c r="T97" s="284"/>
      <c r="U97" s="284"/>
      <c r="V97" s="284"/>
      <c r="W97" s="284"/>
      <c r="X97" s="284"/>
      <c r="Y97" s="284"/>
      <c r="Z97" s="284"/>
      <c r="AA97" s="284"/>
      <c r="AB97" s="284"/>
      <c r="AC97" s="284"/>
      <c r="AD97" s="284"/>
      <c r="AE97" s="284"/>
      <c r="AF97" s="284"/>
      <c r="AG97" s="282">
        <f>'PS-50 - PS50-rozvodňa 0,4...'!J32</f>
        <v>0</v>
      </c>
      <c r="AH97" s="283"/>
      <c r="AI97" s="283"/>
      <c r="AJ97" s="283"/>
      <c r="AK97" s="283"/>
      <c r="AL97" s="283"/>
      <c r="AM97" s="283"/>
      <c r="AN97" s="282">
        <f>SUM(AG97,AT97)</f>
        <v>0</v>
      </c>
      <c r="AO97" s="283"/>
      <c r="AP97" s="283"/>
      <c r="AQ97" s="77" t="s">
        <v>83</v>
      </c>
      <c r="AR97" s="74"/>
      <c r="AS97" s="78">
        <v>0</v>
      </c>
      <c r="AT97" s="79">
        <f>ROUND(SUM(AV97:AW97),2)</f>
        <v>0</v>
      </c>
      <c r="AU97" s="80">
        <f>'PS-50 - PS50-rozvodňa 0,4...'!P132</f>
        <v>0</v>
      </c>
      <c r="AV97" s="79">
        <f>'PS-50 - PS50-rozvodňa 0,4...'!J35</f>
        <v>0</v>
      </c>
      <c r="AW97" s="79">
        <f>'PS-50 - PS50-rozvodňa 0,4...'!J36</f>
        <v>0</v>
      </c>
      <c r="AX97" s="79">
        <f>'PS-50 - PS50-rozvodňa 0,4...'!J37</f>
        <v>0</v>
      </c>
      <c r="AY97" s="79">
        <f>'PS-50 - PS50-rozvodňa 0,4...'!J38</f>
        <v>0</v>
      </c>
      <c r="AZ97" s="79">
        <f>'PS-50 - PS50-rozvodňa 0,4...'!F35</f>
        <v>0</v>
      </c>
      <c r="BA97" s="79">
        <f>'PS-50 - PS50-rozvodňa 0,4...'!F36</f>
        <v>0</v>
      </c>
      <c r="BB97" s="79">
        <f>'PS-50 - PS50-rozvodňa 0,4...'!F37</f>
        <v>0</v>
      </c>
      <c r="BC97" s="79">
        <f>'PS-50 - PS50-rozvodňa 0,4...'!F38</f>
        <v>0</v>
      </c>
      <c r="BD97" s="81">
        <f>'PS-50 - PS50-rozvodňa 0,4...'!F39</f>
        <v>0</v>
      </c>
      <c r="BT97" s="82" t="s">
        <v>84</v>
      </c>
      <c r="BV97" s="82" t="s">
        <v>78</v>
      </c>
      <c r="BW97" s="82" t="s">
        <v>91</v>
      </c>
      <c r="BX97" s="82" t="s">
        <v>4</v>
      </c>
      <c r="CL97" s="82" t="s">
        <v>1</v>
      </c>
      <c r="CM97" s="82" t="s">
        <v>76</v>
      </c>
    </row>
    <row r="98" spans="1:91" s="6" customFormat="1" ht="16.5" customHeight="1">
      <c r="A98" s="73" t="s">
        <v>80</v>
      </c>
      <c r="B98" s="74"/>
      <c r="C98" s="75"/>
      <c r="D98" s="284" t="s">
        <v>92</v>
      </c>
      <c r="E98" s="284"/>
      <c r="F98" s="284"/>
      <c r="G98" s="284"/>
      <c r="H98" s="284"/>
      <c r="I98" s="76"/>
      <c r="J98" s="284" t="s">
        <v>93</v>
      </c>
      <c r="K98" s="284"/>
      <c r="L98" s="284"/>
      <c r="M98" s="284"/>
      <c r="N98" s="284"/>
      <c r="O98" s="284"/>
      <c r="P98" s="284"/>
      <c r="Q98" s="284"/>
      <c r="R98" s="284"/>
      <c r="S98" s="284"/>
      <c r="T98" s="284"/>
      <c r="U98" s="284"/>
      <c r="V98" s="284"/>
      <c r="W98" s="284"/>
      <c r="X98" s="284"/>
      <c r="Y98" s="284"/>
      <c r="Z98" s="284"/>
      <c r="AA98" s="284"/>
      <c r="AB98" s="284"/>
      <c r="AC98" s="284"/>
      <c r="AD98" s="284"/>
      <c r="AE98" s="284"/>
      <c r="AF98" s="284"/>
      <c r="AG98" s="282">
        <f>'SO-100 - Likvidácia odpad...'!J32</f>
        <v>0</v>
      </c>
      <c r="AH98" s="283"/>
      <c r="AI98" s="283"/>
      <c r="AJ98" s="283"/>
      <c r="AK98" s="283"/>
      <c r="AL98" s="283"/>
      <c r="AM98" s="283"/>
      <c r="AN98" s="282">
        <f>SUM(AG98,AT98)</f>
        <v>0</v>
      </c>
      <c r="AO98" s="283"/>
      <c r="AP98" s="283"/>
      <c r="AQ98" s="77" t="s">
        <v>83</v>
      </c>
      <c r="AR98" s="74"/>
      <c r="AS98" s="83">
        <v>0</v>
      </c>
      <c r="AT98" s="84">
        <f>ROUND(SUM(AV98:AW98),2)</f>
        <v>0</v>
      </c>
      <c r="AU98" s="85">
        <f>'SO-100 - Likvidácia odpad...'!P130</f>
        <v>0</v>
      </c>
      <c r="AV98" s="84">
        <f>'SO-100 - Likvidácia odpad...'!J35</f>
        <v>0</v>
      </c>
      <c r="AW98" s="84">
        <f>'SO-100 - Likvidácia odpad...'!J36</f>
        <v>0</v>
      </c>
      <c r="AX98" s="84">
        <f>'SO-100 - Likvidácia odpad...'!J37</f>
        <v>0</v>
      </c>
      <c r="AY98" s="84">
        <f>'SO-100 - Likvidácia odpad...'!J38</f>
        <v>0</v>
      </c>
      <c r="AZ98" s="84">
        <f>'SO-100 - Likvidácia odpad...'!F35</f>
        <v>0</v>
      </c>
      <c r="BA98" s="84">
        <f>'SO-100 - Likvidácia odpad...'!F36</f>
        <v>0</v>
      </c>
      <c r="BB98" s="84">
        <f>'SO-100 - Likvidácia odpad...'!F37</f>
        <v>0</v>
      </c>
      <c r="BC98" s="84">
        <f>'SO-100 - Likvidácia odpad...'!F38</f>
        <v>0</v>
      </c>
      <c r="BD98" s="86">
        <f>'SO-100 - Likvidácia odpad...'!F39</f>
        <v>0</v>
      </c>
      <c r="BT98" s="82" t="s">
        <v>84</v>
      </c>
      <c r="BV98" s="82" t="s">
        <v>78</v>
      </c>
      <c r="BW98" s="82" t="s">
        <v>94</v>
      </c>
      <c r="BX98" s="82" t="s">
        <v>4</v>
      </c>
      <c r="CL98" s="82" t="s">
        <v>1</v>
      </c>
      <c r="CM98" s="82" t="s">
        <v>76</v>
      </c>
    </row>
    <row r="99" spans="1:91" s="1" customFormat="1" ht="30" customHeight="1">
      <c r="B99" s="28"/>
      <c r="AR99" s="28"/>
    </row>
    <row r="100" spans="1:91" s="1" customFormat="1" ht="6.95" customHeight="1">
      <c r="B100" s="43"/>
      <c r="C100" s="44"/>
      <c r="D100" s="44"/>
      <c r="E100" s="44"/>
      <c r="F100" s="44"/>
      <c r="G100" s="44"/>
      <c r="H100" s="44"/>
      <c r="I100" s="44"/>
      <c r="J100" s="44"/>
      <c r="K100" s="44"/>
      <c r="L100" s="44"/>
      <c r="M100" s="44"/>
      <c r="N100" s="44"/>
      <c r="O100" s="44"/>
      <c r="P100" s="44"/>
      <c r="Q100" s="44"/>
      <c r="R100" s="44"/>
      <c r="S100" s="44"/>
      <c r="T100" s="44"/>
      <c r="U100" s="44"/>
      <c r="V100" s="44"/>
      <c r="W100" s="44"/>
      <c r="X100" s="44"/>
      <c r="Y100" s="44"/>
      <c r="Z100" s="44"/>
      <c r="AA100" s="44"/>
      <c r="AB100" s="44"/>
      <c r="AC100" s="44"/>
      <c r="AD100" s="44"/>
      <c r="AE100" s="44"/>
      <c r="AF100" s="44"/>
      <c r="AG100" s="44"/>
      <c r="AH100" s="44"/>
      <c r="AI100" s="44"/>
      <c r="AJ100" s="44"/>
      <c r="AK100" s="44"/>
      <c r="AL100" s="44"/>
      <c r="AM100" s="44"/>
      <c r="AN100" s="44"/>
      <c r="AO100" s="44"/>
      <c r="AP100" s="44"/>
      <c r="AQ100" s="44"/>
      <c r="AR100" s="28"/>
    </row>
  </sheetData>
  <mergeCells count="54">
    <mergeCell ref="AS89:AT91"/>
    <mergeCell ref="AM90:AP90"/>
    <mergeCell ref="C92:G92"/>
    <mergeCell ref="AG92:AM92"/>
    <mergeCell ref="I92:AF92"/>
    <mergeCell ref="AN92:AP92"/>
    <mergeCell ref="D95:H95"/>
    <mergeCell ref="AG95:AM95"/>
    <mergeCell ref="J95:AF95"/>
    <mergeCell ref="AN95:AP95"/>
    <mergeCell ref="D98:H98"/>
    <mergeCell ref="J98:AF98"/>
    <mergeCell ref="AG94:AM94"/>
    <mergeCell ref="AN94:AP94"/>
    <mergeCell ref="J96:AF96"/>
    <mergeCell ref="D96:H96"/>
    <mergeCell ref="AG96:AM96"/>
    <mergeCell ref="AN96:AP96"/>
    <mergeCell ref="AN97:AP97"/>
    <mergeCell ref="D97:H97"/>
    <mergeCell ref="J97:AF97"/>
    <mergeCell ref="AG97:AM97"/>
    <mergeCell ref="AK30:AO30"/>
    <mergeCell ref="L30:P30"/>
    <mergeCell ref="W30:AE30"/>
    <mergeCell ref="L31:P31"/>
    <mergeCell ref="AN98:AP98"/>
    <mergeCell ref="AG98:AM98"/>
    <mergeCell ref="L85:AJ85"/>
    <mergeCell ref="AM87:AN87"/>
    <mergeCell ref="AM89:AP89"/>
    <mergeCell ref="AK26:AO26"/>
    <mergeCell ref="L28:P28"/>
    <mergeCell ref="W28:AE28"/>
    <mergeCell ref="AK28:AO28"/>
    <mergeCell ref="W29:AE29"/>
    <mergeCell ref="L29:P29"/>
    <mergeCell ref="AK29:AO29"/>
    <mergeCell ref="AR2:BE2"/>
    <mergeCell ref="AK33:AO33"/>
    <mergeCell ref="L33:P33"/>
    <mergeCell ref="W33:AE33"/>
    <mergeCell ref="AK35:AO35"/>
    <mergeCell ref="X35:AB35"/>
    <mergeCell ref="W31:AE31"/>
    <mergeCell ref="AK31:AO31"/>
    <mergeCell ref="AK32:AO32"/>
    <mergeCell ref="L32:P32"/>
    <mergeCell ref="W32:AE32"/>
    <mergeCell ref="BE5:BE34"/>
    <mergeCell ref="K5:AJ5"/>
    <mergeCell ref="K6:AJ6"/>
    <mergeCell ref="E14:AJ14"/>
    <mergeCell ref="E23:AN23"/>
  </mergeCells>
  <hyperlinks>
    <hyperlink ref="A95" location="'PS-12 - R6kV -R25, R251, ...'!C2" display="/" xr:uid="{00000000-0004-0000-0000-000000000000}"/>
    <hyperlink ref="A96" location="'PS-30 - PS30-Riadiaci a i...'!C2" display="/" xr:uid="{00000000-0004-0000-0000-000001000000}"/>
    <hyperlink ref="A97" location="'PS-50 - PS50-rozvodňa 0,4...'!C2" display="/" xr:uid="{00000000-0004-0000-0000-000002000000}"/>
    <hyperlink ref="A98" location="'SO-100 - Likvidácia odpad...'!C2" display="/" xr:uid="{00000000-0004-0000-0000-000003000000}"/>
  </hyperlinks>
  <pageMargins left="0.39374999999999999" right="0.39374999999999999" top="0.39374999999999999" bottom="0.39374999999999999" header="0" footer="0"/>
  <pageSetup paperSize="9" scale="74" fitToHeight="100" orientation="portrait" blackAndWhite="1" r:id="rId1"/>
  <headerFooter>
    <oddFooter>&amp;CStrana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BM169"/>
  <sheetViews>
    <sheetView showGridLines="0" workbookViewId="0"/>
  </sheetViews>
  <sheetFormatPr defaultRowHeight="11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59" t="s">
        <v>5</v>
      </c>
      <c r="M2" s="260"/>
      <c r="N2" s="260"/>
      <c r="O2" s="260"/>
      <c r="P2" s="260"/>
      <c r="Q2" s="260"/>
      <c r="R2" s="260"/>
      <c r="S2" s="260"/>
      <c r="T2" s="260"/>
      <c r="U2" s="260"/>
      <c r="V2" s="260"/>
      <c r="AT2" s="13" t="s">
        <v>85</v>
      </c>
    </row>
    <row r="3" spans="2:46" ht="6.95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76</v>
      </c>
    </row>
    <row r="4" spans="2:46" ht="24.95" customHeight="1">
      <c r="B4" s="16"/>
      <c r="D4" s="17" t="s">
        <v>95</v>
      </c>
      <c r="L4" s="16"/>
      <c r="M4" s="87" t="s">
        <v>9</v>
      </c>
      <c r="AT4" s="13" t="s">
        <v>3</v>
      </c>
    </row>
    <row r="5" spans="2:46" ht="6.95" customHeight="1">
      <c r="B5" s="16"/>
      <c r="L5" s="16"/>
    </row>
    <row r="6" spans="2:46" ht="12" customHeight="1">
      <c r="B6" s="16"/>
      <c r="D6" s="23" t="s">
        <v>14</v>
      </c>
      <c r="L6" s="16"/>
    </row>
    <row r="7" spans="2:46" ht="16.5" customHeight="1">
      <c r="B7" s="16"/>
      <c r="E7" s="303" t="str">
        <f>'Rekapitulácia stavby'!K6</f>
        <v>Prekládka diaľkového ovládania rozvádzača na tepelnom velíne</v>
      </c>
      <c r="F7" s="304"/>
      <c r="G7" s="304"/>
      <c r="H7" s="304"/>
      <c r="L7" s="16"/>
    </row>
    <row r="8" spans="2:46" s="1" customFormat="1" ht="12" customHeight="1">
      <c r="B8" s="28"/>
      <c r="D8" s="23" t="s">
        <v>96</v>
      </c>
      <c r="L8" s="28"/>
    </row>
    <row r="9" spans="2:46" s="1" customFormat="1" ht="16.5" customHeight="1">
      <c r="B9" s="28"/>
      <c r="E9" s="292" t="s">
        <v>97</v>
      </c>
      <c r="F9" s="305"/>
      <c r="G9" s="305"/>
      <c r="H9" s="305"/>
      <c r="L9" s="28"/>
    </row>
    <row r="10" spans="2:46" s="1" customFormat="1">
      <c r="B10" s="28"/>
      <c r="L10" s="28"/>
    </row>
    <row r="11" spans="2:46" s="1" customFormat="1" ht="12" customHeight="1">
      <c r="B11" s="28"/>
      <c r="D11" s="23" t="s">
        <v>16</v>
      </c>
      <c r="F11" s="21" t="s">
        <v>1</v>
      </c>
      <c r="I11" s="23" t="s">
        <v>17</v>
      </c>
      <c r="J11" s="21" t="s">
        <v>1</v>
      </c>
      <c r="L11" s="28"/>
    </row>
    <row r="12" spans="2:46" s="1" customFormat="1" ht="12" customHeight="1">
      <c r="B12" s="28"/>
      <c r="D12" s="23" t="s">
        <v>18</v>
      </c>
      <c r="F12" s="21" t="s">
        <v>19</v>
      </c>
      <c r="I12" s="23" t="s">
        <v>20</v>
      </c>
      <c r="J12" s="51" t="str">
        <f>'Rekapitulácia stavby'!AN8</f>
        <v>30. 6. 2020</v>
      </c>
      <c r="L12" s="28"/>
    </row>
    <row r="13" spans="2:46" s="1" customFormat="1" ht="10.9" customHeight="1">
      <c r="B13" s="28"/>
      <c r="L13" s="28"/>
    </row>
    <row r="14" spans="2:46" s="1" customFormat="1" ht="12" customHeight="1">
      <c r="B14" s="28"/>
      <c r="D14" s="23" t="s">
        <v>22</v>
      </c>
      <c r="I14" s="23" t="s">
        <v>23</v>
      </c>
      <c r="J14" s="21" t="s">
        <v>1</v>
      </c>
      <c r="L14" s="28"/>
    </row>
    <row r="15" spans="2:46" s="1" customFormat="1" ht="18" customHeight="1">
      <c r="B15" s="28"/>
      <c r="E15" s="21" t="s">
        <v>19</v>
      </c>
      <c r="I15" s="23" t="s">
        <v>24</v>
      </c>
      <c r="J15" s="21" t="s">
        <v>1</v>
      </c>
      <c r="L15" s="28"/>
    </row>
    <row r="16" spans="2:46" s="1" customFormat="1" ht="6.95" customHeight="1">
      <c r="B16" s="28"/>
      <c r="L16" s="28"/>
    </row>
    <row r="17" spans="2:12" s="1" customFormat="1" ht="12" customHeight="1">
      <c r="B17" s="28"/>
      <c r="D17" s="23" t="s">
        <v>25</v>
      </c>
      <c r="I17" s="23" t="s">
        <v>23</v>
      </c>
      <c r="J17" s="24" t="str">
        <f>'Rekapitulácia stavby'!AN13</f>
        <v>Vyplň údaj</v>
      </c>
      <c r="L17" s="28"/>
    </row>
    <row r="18" spans="2:12" s="1" customFormat="1" ht="18" customHeight="1">
      <c r="B18" s="28"/>
      <c r="E18" s="306" t="str">
        <f>'Rekapitulácia stavby'!E14</f>
        <v>Vyplň údaj</v>
      </c>
      <c r="F18" s="274"/>
      <c r="G18" s="274"/>
      <c r="H18" s="274"/>
      <c r="I18" s="23" t="s">
        <v>24</v>
      </c>
      <c r="J18" s="24" t="str">
        <f>'Rekapitulácia stavby'!AN14</f>
        <v>Vyplň údaj</v>
      </c>
      <c r="L18" s="28"/>
    </row>
    <row r="19" spans="2:12" s="1" customFormat="1" ht="6.95" customHeight="1">
      <c r="B19" s="28"/>
      <c r="L19" s="28"/>
    </row>
    <row r="20" spans="2:12" s="1" customFormat="1" ht="12" customHeight="1">
      <c r="B20" s="28"/>
      <c r="D20" s="23" t="s">
        <v>27</v>
      </c>
      <c r="I20" s="23" t="s">
        <v>23</v>
      </c>
      <c r="J20" s="21" t="s">
        <v>28</v>
      </c>
      <c r="L20" s="28"/>
    </row>
    <row r="21" spans="2:12" s="1" customFormat="1" ht="18" customHeight="1">
      <c r="B21" s="28"/>
      <c r="E21" s="21" t="s">
        <v>29</v>
      </c>
      <c r="I21" s="23" t="s">
        <v>24</v>
      </c>
      <c r="J21" s="21" t="s">
        <v>30</v>
      </c>
      <c r="L21" s="28"/>
    </row>
    <row r="22" spans="2:12" s="1" customFormat="1" ht="6.95" customHeight="1">
      <c r="B22" s="28"/>
      <c r="L22" s="28"/>
    </row>
    <row r="23" spans="2:12" s="1" customFormat="1" ht="12" customHeight="1">
      <c r="B23" s="28"/>
      <c r="D23" s="23" t="s">
        <v>33</v>
      </c>
      <c r="I23" s="23" t="s">
        <v>23</v>
      </c>
      <c r="J23" s="21" t="s">
        <v>1</v>
      </c>
      <c r="L23" s="28"/>
    </row>
    <row r="24" spans="2:12" s="1" customFormat="1" ht="18" customHeight="1">
      <c r="B24" s="28"/>
      <c r="E24" s="21" t="s">
        <v>34</v>
      </c>
      <c r="I24" s="23" t="s">
        <v>24</v>
      </c>
      <c r="J24" s="21" t="s">
        <v>1</v>
      </c>
      <c r="L24" s="28"/>
    </row>
    <row r="25" spans="2:12" s="1" customFormat="1" ht="6.95" customHeight="1">
      <c r="B25" s="28"/>
      <c r="L25" s="28"/>
    </row>
    <row r="26" spans="2:12" s="1" customFormat="1" ht="12" customHeight="1">
      <c r="B26" s="28"/>
      <c r="D26" s="23" t="s">
        <v>35</v>
      </c>
      <c r="L26" s="28"/>
    </row>
    <row r="27" spans="2:12" s="7" customFormat="1" ht="16.5" customHeight="1">
      <c r="B27" s="88"/>
      <c r="E27" s="278" t="s">
        <v>1</v>
      </c>
      <c r="F27" s="278"/>
      <c r="G27" s="278"/>
      <c r="H27" s="278"/>
      <c r="L27" s="88"/>
    </row>
    <row r="28" spans="2:12" s="1" customFormat="1" ht="6.95" customHeight="1">
      <c r="B28" s="28"/>
      <c r="L28" s="28"/>
    </row>
    <row r="29" spans="2:12" s="1" customFormat="1" ht="6.95" customHeight="1">
      <c r="B29" s="28"/>
      <c r="D29" s="52"/>
      <c r="E29" s="52"/>
      <c r="F29" s="52"/>
      <c r="G29" s="52"/>
      <c r="H29" s="52"/>
      <c r="I29" s="52"/>
      <c r="J29" s="52"/>
      <c r="K29" s="52"/>
      <c r="L29" s="28"/>
    </row>
    <row r="30" spans="2:12" s="1" customFormat="1" ht="14.45" customHeight="1">
      <c r="B30" s="28"/>
      <c r="D30" s="21" t="s">
        <v>98</v>
      </c>
      <c r="J30" s="89">
        <f>J96</f>
        <v>0</v>
      </c>
      <c r="L30" s="28"/>
    </row>
    <row r="31" spans="2:12" s="1" customFormat="1" ht="14.45" customHeight="1">
      <c r="B31" s="28"/>
      <c r="D31" s="90" t="s">
        <v>99</v>
      </c>
      <c r="J31" s="89">
        <f>J105</f>
        <v>0</v>
      </c>
      <c r="L31" s="28"/>
    </row>
    <row r="32" spans="2:12" s="1" customFormat="1" ht="25.35" customHeight="1">
      <c r="B32" s="28"/>
      <c r="D32" s="91" t="s">
        <v>36</v>
      </c>
      <c r="J32" s="65">
        <f>ROUND(J30 + J31, 2)</f>
        <v>0</v>
      </c>
      <c r="L32" s="28"/>
    </row>
    <row r="33" spans="2:12" s="1" customFormat="1" ht="6.95" customHeight="1">
      <c r="B33" s="28"/>
      <c r="D33" s="52"/>
      <c r="E33" s="52"/>
      <c r="F33" s="52"/>
      <c r="G33" s="52"/>
      <c r="H33" s="52"/>
      <c r="I33" s="52"/>
      <c r="J33" s="52"/>
      <c r="K33" s="52"/>
      <c r="L33" s="28"/>
    </row>
    <row r="34" spans="2:12" s="1" customFormat="1" ht="14.45" customHeight="1">
      <c r="B34" s="28"/>
      <c r="F34" s="31" t="s">
        <v>38</v>
      </c>
      <c r="I34" s="31" t="s">
        <v>37</v>
      </c>
      <c r="J34" s="31" t="s">
        <v>39</v>
      </c>
      <c r="L34" s="28"/>
    </row>
    <row r="35" spans="2:12" s="1" customFormat="1" ht="14.45" customHeight="1">
      <c r="B35" s="28"/>
      <c r="D35" s="54" t="s">
        <v>40</v>
      </c>
      <c r="E35" s="33" t="s">
        <v>41</v>
      </c>
      <c r="F35" s="92">
        <f>ROUND((SUM(BE105:BE112) + SUM(BE132:BE168)),  2)</f>
        <v>0</v>
      </c>
      <c r="G35" s="93"/>
      <c r="H35" s="93"/>
      <c r="I35" s="94">
        <v>0.2</v>
      </c>
      <c r="J35" s="92">
        <f>ROUND(((SUM(BE105:BE112) + SUM(BE132:BE168))*I35),  2)</f>
        <v>0</v>
      </c>
      <c r="L35" s="28"/>
    </row>
    <row r="36" spans="2:12" s="1" customFormat="1" ht="14.45" customHeight="1">
      <c r="B36" s="28"/>
      <c r="E36" s="33" t="s">
        <v>42</v>
      </c>
      <c r="F36" s="92">
        <f>ROUND((SUM(BF105:BF112) + SUM(BF132:BF168)),  2)</f>
        <v>0</v>
      </c>
      <c r="G36" s="93"/>
      <c r="H36" s="93"/>
      <c r="I36" s="94">
        <v>0.2</v>
      </c>
      <c r="J36" s="92">
        <f>ROUND(((SUM(BF105:BF112) + SUM(BF132:BF168))*I36),  2)</f>
        <v>0</v>
      </c>
      <c r="L36" s="28"/>
    </row>
    <row r="37" spans="2:12" s="1" customFormat="1" ht="14.45" hidden="1" customHeight="1">
      <c r="B37" s="28"/>
      <c r="E37" s="23" t="s">
        <v>43</v>
      </c>
      <c r="F37" s="95">
        <f>ROUND((SUM(BG105:BG112) + SUM(BG132:BG168)),  2)</f>
        <v>0</v>
      </c>
      <c r="I37" s="96">
        <v>0.2</v>
      </c>
      <c r="J37" s="95">
        <f>0</f>
        <v>0</v>
      </c>
      <c r="L37" s="28"/>
    </row>
    <row r="38" spans="2:12" s="1" customFormat="1" ht="14.45" hidden="1" customHeight="1">
      <c r="B38" s="28"/>
      <c r="E38" s="23" t="s">
        <v>44</v>
      </c>
      <c r="F38" s="95">
        <f>ROUND((SUM(BH105:BH112) + SUM(BH132:BH168)),  2)</f>
        <v>0</v>
      </c>
      <c r="I38" s="96">
        <v>0.2</v>
      </c>
      <c r="J38" s="95">
        <f>0</f>
        <v>0</v>
      </c>
      <c r="L38" s="28"/>
    </row>
    <row r="39" spans="2:12" s="1" customFormat="1" ht="14.45" hidden="1" customHeight="1">
      <c r="B39" s="28"/>
      <c r="E39" s="33" t="s">
        <v>45</v>
      </c>
      <c r="F39" s="92">
        <f>ROUND((SUM(BI105:BI112) + SUM(BI132:BI168)),  2)</f>
        <v>0</v>
      </c>
      <c r="G39" s="93"/>
      <c r="H39" s="93"/>
      <c r="I39" s="94">
        <v>0</v>
      </c>
      <c r="J39" s="92">
        <f>0</f>
        <v>0</v>
      </c>
      <c r="L39" s="28"/>
    </row>
    <row r="40" spans="2:12" s="1" customFormat="1" ht="6.95" customHeight="1">
      <c r="B40" s="28"/>
      <c r="L40" s="28"/>
    </row>
    <row r="41" spans="2:12" s="1" customFormat="1" ht="25.35" customHeight="1">
      <c r="B41" s="28"/>
      <c r="C41" s="97"/>
      <c r="D41" s="98" t="s">
        <v>46</v>
      </c>
      <c r="E41" s="56"/>
      <c r="F41" s="56"/>
      <c r="G41" s="99" t="s">
        <v>47</v>
      </c>
      <c r="H41" s="100" t="s">
        <v>48</v>
      </c>
      <c r="I41" s="56"/>
      <c r="J41" s="101">
        <f>SUM(J32:J39)</f>
        <v>0</v>
      </c>
      <c r="K41" s="102"/>
      <c r="L41" s="28"/>
    </row>
    <row r="42" spans="2:12" s="1" customFormat="1" ht="14.45" customHeight="1">
      <c r="B42" s="28"/>
      <c r="L42" s="28"/>
    </row>
    <row r="43" spans="2:12" ht="14.45" customHeight="1">
      <c r="B43" s="16"/>
      <c r="L43" s="16"/>
    </row>
    <row r="44" spans="2:12" ht="14.45" customHeight="1">
      <c r="B44" s="16"/>
      <c r="L44" s="16"/>
    </row>
    <row r="45" spans="2:12" ht="14.45" customHeight="1">
      <c r="B45" s="16"/>
      <c r="L45" s="16"/>
    </row>
    <row r="46" spans="2:12" ht="14.45" customHeight="1">
      <c r="B46" s="16"/>
      <c r="L46" s="16"/>
    </row>
    <row r="47" spans="2:12" ht="14.45" customHeight="1">
      <c r="B47" s="16"/>
      <c r="L47" s="16"/>
    </row>
    <row r="48" spans="2:12" ht="14.45" customHeight="1">
      <c r="B48" s="16"/>
      <c r="L48" s="16"/>
    </row>
    <row r="49" spans="2:12" ht="14.45" customHeight="1">
      <c r="B49" s="16"/>
      <c r="L49" s="16"/>
    </row>
    <row r="50" spans="2:12" s="1" customFormat="1" ht="14.45" customHeight="1">
      <c r="B50" s="28"/>
      <c r="D50" s="40" t="s">
        <v>49</v>
      </c>
      <c r="E50" s="41"/>
      <c r="F50" s="41"/>
      <c r="G50" s="40" t="s">
        <v>50</v>
      </c>
      <c r="H50" s="41"/>
      <c r="I50" s="41"/>
      <c r="J50" s="41"/>
      <c r="K50" s="41"/>
      <c r="L50" s="28"/>
    </row>
    <row r="51" spans="2:12">
      <c r="B51" s="16"/>
      <c r="L51" s="16"/>
    </row>
    <row r="52" spans="2:12">
      <c r="B52" s="16"/>
      <c r="L52" s="16"/>
    </row>
    <row r="53" spans="2:12">
      <c r="B53" s="16"/>
      <c r="L53" s="16"/>
    </row>
    <row r="54" spans="2:12">
      <c r="B54" s="16"/>
      <c r="L54" s="16"/>
    </row>
    <row r="55" spans="2:12">
      <c r="B55" s="16"/>
      <c r="L55" s="16"/>
    </row>
    <row r="56" spans="2:12">
      <c r="B56" s="16"/>
      <c r="L56" s="16"/>
    </row>
    <row r="57" spans="2:12">
      <c r="B57" s="16"/>
      <c r="L57" s="16"/>
    </row>
    <row r="58" spans="2:12">
      <c r="B58" s="16"/>
      <c r="L58" s="16"/>
    </row>
    <row r="59" spans="2:12">
      <c r="B59" s="16"/>
      <c r="L59" s="16"/>
    </row>
    <row r="60" spans="2:12">
      <c r="B60" s="16"/>
      <c r="L60" s="16"/>
    </row>
    <row r="61" spans="2:12" s="1" customFormat="1" ht="12.75">
      <c r="B61" s="28"/>
      <c r="D61" s="42" t="s">
        <v>51</v>
      </c>
      <c r="E61" s="30"/>
      <c r="F61" s="103" t="s">
        <v>52</v>
      </c>
      <c r="G61" s="42" t="s">
        <v>51</v>
      </c>
      <c r="H61" s="30"/>
      <c r="I61" s="30"/>
      <c r="J61" s="104" t="s">
        <v>52</v>
      </c>
      <c r="K61" s="30"/>
      <c r="L61" s="28"/>
    </row>
    <row r="62" spans="2:12">
      <c r="B62" s="16"/>
      <c r="L62" s="16"/>
    </row>
    <row r="63" spans="2:12">
      <c r="B63" s="16"/>
      <c r="L63" s="16"/>
    </row>
    <row r="64" spans="2:12">
      <c r="B64" s="16"/>
      <c r="L64" s="16"/>
    </row>
    <row r="65" spans="2:12" s="1" customFormat="1" ht="12.75">
      <c r="B65" s="28"/>
      <c r="D65" s="40" t="s">
        <v>53</v>
      </c>
      <c r="E65" s="41"/>
      <c r="F65" s="41"/>
      <c r="G65" s="40" t="s">
        <v>54</v>
      </c>
      <c r="H65" s="41"/>
      <c r="I65" s="41"/>
      <c r="J65" s="41"/>
      <c r="K65" s="41"/>
      <c r="L65" s="28"/>
    </row>
    <row r="66" spans="2:12">
      <c r="B66" s="16"/>
      <c r="L66" s="16"/>
    </row>
    <row r="67" spans="2:12">
      <c r="B67" s="16"/>
      <c r="L67" s="16"/>
    </row>
    <row r="68" spans="2:12">
      <c r="B68" s="16"/>
      <c r="L68" s="16"/>
    </row>
    <row r="69" spans="2:12">
      <c r="B69" s="16"/>
      <c r="L69" s="16"/>
    </row>
    <row r="70" spans="2:12">
      <c r="B70" s="16"/>
      <c r="L70" s="16"/>
    </row>
    <row r="71" spans="2:12">
      <c r="B71" s="16"/>
      <c r="L71" s="16"/>
    </row>
    <row r="72" spans="2:12">
      <c r="B72" s="16"/>
      <c r="L72" s="16"/>
    </row>
    <row r="73" spans="2:12">
      <c r="B73" s="16"/>
      <c r="L73" s="16"/>
    </row>
    <row r="74" spans="2:12">
      <c r="B74" s="16"/>
      <c r="L74" s="16"/>
    </row>
    <row r="75" spans="2:12">
      <c r="B75" s="16"/>
      <c r="L75" s="16"/>
    </row>
    <row r="76" spans="2:12" s="1" customFormat="1" ht="12.75">
      <c r="B76" s="28"/>
      <c r="D76" s="42" t="s">
        <v>51</v>
      </c>
      <c r="E76" s="30"/>
      <c r="F76" s="103" t="s">
        <v>52</v>
      </c>
      <c r="G76" s="42" t="s">
        <v>51</v>
      </c>
      <c r="H76" s="30"/>
      <c r="I76" s="30"/>
      <c r="J76" s="104" t="s">
        <v>52</v>
      </c>
      <c r="K76" s="30"/>
      <c r="L76" s="28"/>
    </row>
    <row r="77" spans="2:12" s="1" customFormat="1" ht="14.45" customHeight="1"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28"/>
    </row>
    <row r="81" spans="2:47" s="1" customFormat="1" ht="6.95" customHeight="1"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28"/>
    </row>
    <row r="82" spans="2:47" s="1" customFormat="1" ht="24.95" customHeight="1">
      <c r="B82" s="28"/>
      <c r="C82" s="17" t="s">
        <v>100</v>
      </c>
      <c r="L82" s="28"/>
    </row>
    <row r="83" spans="2:47" s="1" customFormat="1" ht="6.95" customHeight="1">
      <c r="B83" s="28"/>
      <c r="L83" s="28"/>
    </row>
    <row r="84" spans="2:47" s="1" customFormat="1" ht="12" customHeight="1">
      <c r="B84" s="28"/>
      <c r="C84" s="23" t="s">
        <v>14</v>
      </c>
      <c r="L84" s="28"/>
    </row>
    <row r="85" spans="2:47" s="1" customFormat="1" ht="16.5" customHeight="1">
      <c r="B85" s="28"/>
      <c r="E85" s="303" t="str">
        <f>E7</f>
        <v>Prekládka diaľkového ovládania rozvádzača na tepelnom velíne</v>
      </c>
      <c r="F85" s="304"/>
      <c r="G85" s="304"/>
      <c r="H85" s="304"/>
      <c r="L85" s="28"/>
    </row>
    <row r="86" spans="2:47" s="1" customFormat="1" ht="12" customHeight="1">
      <c r="B86" s="28"/>
      <c r="C86" s="23" t="s">
        <v>96</v>
      </c>
      <c r="L86" s="28"/>
    </row>
    <row r="87" spans="2:47" s="1" customFormat="1" ht="16.5" customHeight="1">
      <c r="B87" s="28"/>
      <c r="E87" s="292" t="str">
        <f>E9</f>
        <v>PS-12 - R6kV -R25, R251, R252, R253</v>
      </c>
      <c r="F87" s="305"/>
      <c r="G87" s="305"/>
      <c r="H87" s="305"/>
      <c r="L87" s="28"/>
    </row>
    <row r="88" spans="2:47" s="1" customFormat="1" ht="6.95" customHeight="1">
      <c r="B88" s="28"/>
      <c r="L88" s="28"/>
    </row>
    <row r="89" spans="2:47" s="1" customFormat="1" ht="12" customHeight="1">
      <c r="B89" s="28"/>
      <c r="C89" s="23" t="s">
        <v>18</v>
      </c>
      <c r="F89" s="21" t="str">
        <f>F12</f>
        <v>Martinská tepláreň</v>
      </c>
      <c r="I89" s="23" t="s">
        <v>20</v>
      </c>
      <c r="J89" s="51" t="str">
        <f>IF(J12="","",J12)</f>
        <v>30. 6. 2020</v>
      </c>
      <c r="L89" s="28"/>
    </row>
    <row r="90" spans="2:47" s="1" customFormat="1" ht="6.95" customHeight="1">
      <c r="B90" s="28"/>
      <c r="L90" s="28"/>
    </row>
    <row r="91" spans="2:47" s="1" customFormat="1" ht="15.2" customHeight="1">
      <c r="B91" s="28"/>
      <c r="C91" s="23" t="s">
        <v>22</v>
      </c>
      <c r="F91" s="21" t="str">
        <f>E15</f>
        <v>Martinská tepláreň</v>
      </c>
      <c r="I91" s="23" t="s">
        <v>27</v>
      </c>
      <c r="J91" s="26" t="str">
        <f>E21</f>
        <v>MČ Projekty s.r.o.</v>
      </c>
      <c r="L91" s="28"/>
    </row>
    <row r="92" spans="2:47" s="1" customFormat="1" ht="15.2" customHeight="1">
      <c r="B92" s="28"/>
      <c r="C92" s="23" t="s">
        <v>25</v>
      </c>
      <c r="F92" s="21" t="str">
        <f>IF(E18="","",E18)</f>
        <v>Vyplň údaj</v>
      </c>
      <c r="I92" s="23" t="s">
        <v>33</v>
      </c>
      <c r="J92" s="26" t="str">
        <f>E24</f>
        <v>Karol Valach</v>
      </c>
      <c r="L92" s="28"/>
    </row>
    <row r="93" spans="2:47" s="1" customFormat="1" ht="10.35" customHeight="1">
      <c r="B93" s="28"/>
      <c r="L93" s="28"/>
    </row>
    <row r="94" spans="2:47" s="1" customFormat="1" ht="29.25" customHeight="1">
      <c r="B94" s="28"/>
      <c r="C94" s="105" t="s">
        <v>101</v>
      </c>
      <c r="D94" s="97"/>
      <c r="E94" s="97"/>
      <c r="F94" s="97"/>
      <c r="G94" s="97"/>
      <c r="H94" s="97"/>
      <c r="I94" s="97"/>
      <c r="J94" s="106" t="s">
        <v>102</v>
      </c>
      <c r="K94" s="97"/>
      <c r="L94" s="28"/>
    </row>
    <row r="95" spans="2:47" s="1" customFormat="1" ht="10.35" customHeight="1">
      <c r="B95" s="28"/>
      <c r="L95" s="28"/>
    </row>
    <row r="96" spans="2:47" s="1" customFormat="1" ht="22.9" customHeight="1">
      <c r="B96" s="28"/>
      <c r="C96" s="107" t="s">
        <v>103</v>
      </c>
      <c r="J96" s="65">
        <f>J132</f>
        <v>0</v>
      </c>
      <c r="L96" s="28"/>
      <c r="AU96" s="13" t="s">
        <v>104</v>
      </c>
    </row>
    <row r="97" spans="2:65" s="8" customFormat="1" ht="24.95" customHeight="1">
      <c r="B97" s="108"/>
      <c r="D97" s="109" t="s">
        <v>105</v>
      </c>
      <c r="E97" s="110"/>
      <c r="F97" s="110"/>
      <c r="G97" s="110"/>
      <c r="H97" s="110"/>
      <c r="I97" s="110"/>
      <c r="J97" s="111">
        <f>J133</f>
        <v>0</v>
      </c>
      <c r="L97" s="108"/>
    </row>
    <row r="98" spans="2:65" s="9" customFormat="1" ht="19.899999999999999" customHeight="1">
      <c r="B98" s="112"/>
      <c r="D98" s="113" t="s">
        <v>106</v>
      </c>
      <c r="E98" s="114"/>
      <c r="F98" s="114"/>
      <c r="G98" s="114"/>
      <c r="H98" s="114"/>
      <c r="I98" s="114"/>
      <c r="J98" s="115">
        <f>J134</f>
        <v>0</v>
      </c>
      <c r="L98" s="112"/>
    </row>
    <row r="99" spans="2:65" s="9" customFormat="1" ht="19.899999999999999" customHeight="1">
      <c r="B99" s="112"/>
      <c r="D99" s="113" t="s">
        <v>107</v>
      </c>
      <c r="E99" s="114"/>
      <c r="F99" s="114"/>
      <c r="G99" s="114"/>
      <c r="H99" s="114"/>
      <c r="I99" s="114"/>
      <c r="J99" s="115">
        <f>J140</f>
        <v>0</v>
      </c>
      <c r="L99" s="112"/>
    </row>
    <row r="100" spans="2:65" s="9" customFormat="1" ht="19.899999999999999" customHeight="1">
      <c r="B100" s="112"/>
      <c r="D100" s="113" t="s">
        <v>108</v>
      </c>
      <c r="E100" s="114"/>
      <c r="F100" s="114"/>
      <c r="G100" s="114"/>
      <c r="H100" s="114"/>
      <c r="I100" s="114"/>
      <c r="J100" s="115">
        <f>J154</f>
        <v>0</v>
      </c>
      <c r="L100" s="112"/>
    </row>
    <row r="101" spans="2:65" s="9" customFormat="1" ht="19.899999999999999" customHeight="1">
      <c r="B101" s="112"/>
      <c r="D101" s="113" t="s">
        <v>109</v>
      </c>
      <c r="E101" s="114"/>
      <c r="F101" s="114"/>
      <c r="G101" s="114"/>
      <c r="H101" s="114"/>
      <c r="I101" s="114"/>
      <c r="J101" s="115">
        <f>J161</f>
        <v>0</v>
      </c>
      <c r="L101" s="112"/>
    </row>
    <row r="102" spans="2:65" s="9" customFormat="1" ht="19.899999999999999" customHeight="1">
      <c r="B102" s="112"/>
      <c r="D102" s="113" t="s">
        <v>110</v>
      </c>
      <c r="E102" s="114"/>
      <c r="F102" s="114"/>
      <c r="G102" s="114"/>
      <c r="H102" s="114"/>
      <c r="I102" s="114"/>
      <c r="J102" s="115">
        <f>J167</f>
        <v>0</v>
      </c>
      <c r="L102" s="112"/>
    </row>
    <row r="103" spans="2:65" s="1" customFormat="1" ht="21.75" customHeight="1">
      <c r="B103" s="28"/>
      <c r="L103" s="28"/>
    </row>
    <row r="104" spans="2:65" s="1" customFormat="1" ht="6.95" customHeight="1">
      <c r="B104" s="28"/>
      <c r="L104" s="28"/>
    </row>
    <row r="105" spans="2:65" s="1" customFormat="1" ht="29.25" customHeight="1">
      <c r="B105" s="28"/>
      <c r="C105" s="107" t="s">
        <v>111</v>
      </c>
      <c r="J105" s="116">
        <f>ROUND(J106 + J107 + J108 + J109 + J110 + J111,2)</f>
        <v>0</v>
      </c>
      <c r="L105" s="28"/>
      <c r="N105" s="117" t="s">
        <v>40</v>
      </c>
    </row>
    <row r="106" spans="2:65" s="1" customFormat="1" ht="18" customHeight="1">
      <c r="B106" s="118"/>
      <c r="C106" s="119"/>
      <c r="D106" s="301" t="s">
        <v>112</v>
      </c>
      <c r="E106" s="302"/>
      <c r="F106" s="302"/>
      <c r="G106" s="119"/>
      <c r="H106" s="119"/>
      <c r="I106" s="119"/>
      <c r="J106" s="121">
        <v>0</v>
      </c>
      <c r="K106" s="119"/>
      <c r="L106" s="118"/>
      <c r="M106" s="119"/>
      <c r="N106" s="122" t="s">
        <v>42</v>
      </c>
      <c r="O106" s="119"/>
      <c r="P106" s="119"/>
      <c r="Q106" s="119"/>
      <c r="R106" s="119"/>
      <c r="S106" s="119"/>
      <c r="T106" s="119"/>
      <c r="U106" s="119"/>
      <c r="V106" s="119"/>
      <c r="W106" s="119"/>
      <c r="X106" s="119"/>
      <c r="Y106" s="119"/>
      <c r="Z106" s="119"/>
      <c r="AA106" s="119"/>
      <c r="AB106" s="119"/>
      <c r="AC106" s="119"/>
      <c r="AD106" s="119"/>
      <c r="AE106" s="119"/>
      <c r="AF106" s="119"/>
      <c r="AG106" s="119"/>
      <c r="AH106" s="119"/>
      <c r="AI106" s="119"/>
      <c r="AJ106" s="119"/>
      <c r="AK106" s="119"/>
      <c r="AL106" s="119"/>
      <c r="AM106" s="119"/>
      <c r="AN106" s="119"/>
      <c r="AO106" s="119"/>
      <c r="AP106" s="119"/>
      <c r="AQ106" s="119"/>
      <c r="AR106" s="119"/>
      <c r="AS106" s="119"/>
      <c r="AT106" s="119"/>
      <c r="AU106" s="119"/>
      <c r="AV106" s="119"/>
      <c r="AW106" s="119"/>
      <c r="AX106" s="119"/>
      <c r="AY106" s="123" t="s">
        <v>113</v>
      </c>
      <c r="AZ106" s="119"/>
      <c r="BA106" s="119"/>
      <c r="BB106" s="119"/>
      <c r="BC106" s="119"/>
      <c r="BD106" s="119"/>
      <c r="BE106" s="124">
        <f t="shared" ref="BE106:BE111" si="0">IF(N106="základná",J106,0)</f>
        <v>0</v>
      </c>
      <c r="BF106" s="124">
        <f t="shared" ref="BF106:BF111" si="1">IF(N106="znížená",J106,0)</f>
        <v>0</v>
      </c>
      <c r="BG106" s="124">
        <f t="shared" ref="BG106:BG111" si="2">IF(N106="zákl. prenesená",J106,0)</f>
        <v>0</v>
      </c>
      <c r="BH106" s="124">
        <f t="shared" ref="BH106:BH111" si="3">IF(N106="zníž. prenesená",J106,0)</f>
        <v>0</v>
      </c>
      <c r="BI106" s="124">
        <f t="shared" ref="BI106:BI111" si="4">IF(N106="nulová",J106,0)</f>
        <v>0</v>
      </c>
      <c r="BJ106" s="123" t="s">
        <v>114</v>
      </c>
      <c r="BK106" s="119"/>
      <c r="BL106" s="119"/>
      <c r="BM106" s="119"/>
    </row>
    <row r="107" spans="2:65" s="1" customFormat="1" ht="18" customHeight="1">
      <c r="B107" s="118"/>
      <c r="C107" s="119"/>
      <c r="D107" s="301" t="s">
        <v>115</v>
      </c>
      <c r="E107" s="302"/>
      <c r="F107" s="302"/>
      <c r="G107" s="119"/>
      <c r="H107" s="119"/>
      <c r="I107" s="119"/>
      <c r="J107" s="121">
        <v>0</v>
      </c>
      <c r="K107" s="119"/>
      <c r="L107" s="118"/>
      <c r="M107" s="119"/>
      <c r="N107" s="122" t="s">
        <v>42</v>
      </c>
      <c r="O107" s="119"/>
      <c r="P107" s="119"/>
      <c r="Q107" s="119"/>
      <c r="R107" s="119"/>
      <c r="S107" s="119"/>
      <c r="T107" s="119"/>
      <c r="U107" s="119"/>
      <c r="V107" s="119"/>
      <c r="W107" s="119"/>
      <c r="X107" s="119"/>
      <c r="Y107" s="119"/>
      <c r="Z107" s="119"/>
      <c r="AA107" s="119"/>
      <c r="AB107" s="119"/>
      <c r="AC107" s="119"/>
      <c r="AD107" s="119"/>
      <c r="AE107" s="119"/>
      <c r="AF107" s="119"/>
      <c r="AG107" s="119"/>
      <c r="AH107" s="119"/>
      <c r="AI107" s="119"/>
      <c r="AJ107" s="119"/>
      <c r="AK107" s="119"/>
      <c r="AL107" s="119"/>
      <c r="AM107" s="119"/>
      <c r="AN107" s="119"/>
      <c r="AO107" s="119"/>
      <c r="AP107" s="119"/>
      <c r="AQ107" s="119"/>
      <c r="AR107" s="119"/>
      <c r="AS107" s="119"/>
      <c r="AT107" s="119"/>
      <c r="AU107" s="119"/>
      <c r="AV107" s="119"/>
      <c r="AW107" s="119"/>
      <c r="AX107" s="119"/>
      <c r="AY107" s="123" t="s">
        <v>113</v>
      </c>
      <c r="AZ107" s="119"/>
      <c r="BA107" s="119"/>
      <c r="BB107" s="119"/>
      <c r="BC107" s="119"/>
      <c r="BD107" s="119"/>
      <c r="BE107" s="124">
        <f t="shared" si="0"/>
        <v>0</v>
      </c>
      <c r="BF107" s="124">
        <f t="shared" si="1"/>
        <v>0</v>
      </c>
      <c r="BG107" s="124">
        <f t="shared" si="2"/>
        <v>0</v>
      </c>
      <c r="BH107" s="124">
        <f t="shared" si="3"/>
        <v>0</v>
      </c>
      <c r="BI107" s="124">
        <f t="shared" si="4"/>
        <v>0</v>
      </c>
      <c r="BJ107" s="123" t="s">
        <v>114</v>
      </c>
      <c r="BK107" s="119"/>
      <c r="BL107" s="119"/>
      <c r="BM107" s="119"/>
    </row>
    <row r="108" spans="2:65" s="1" customFormat="1" ht="18" customHeight="1">
      <c r="B108" s="118"/>
      <c r="C108" s="119"/>
      <c r="D108" s="301" t="s">
        <v>116</v>
      </c>
      <c r="E108" s="302"/>
      <c r="F108" s="302"/>
      <c r="G108" s="119"/>
      <c r="H108" s="119"/>
      <c r="I108" s="119"/>
      <c r="J108" s="121">
        <v>0</v>
      </c>
      <c r="K108" s="119"/>
      <c r="L108" s="118"/>
      <c r="M108" s="119"/>
      <c r="N108" s="122" t="s">
        <v>42</v>
      </c>
      <c r="O108" s="119"/>
      <c r="P108" s="119"/>
      <c r="Q108" s="119"/>
      <c r="R108" s="119"/>
      <c r="S108" s="119"/>
      <c r="T108" s="119"/>
      <c r="U108" s="119"/>
      <c r="V108" s="119"/>
      <c r="W108" s="119"/>
      <c r="X108" s="119"/>
      <c r="Y108" s="119"/>
      <c r="Z108" s="119"/>
      <c r="AA108" s="119"/>
      <c r="AB108" s="119"/>
      <c r="AC108" s="119"/>
      <c r="AD108" s="119"/>
      <c r="AE108" s="119"/>
      <c r="AF108" s="119"/>
      <c r="AG108" s="119"/>
      <c r="AH108" s="119"/>
      <c r="AI108" s="119"/>
      <c r="AJ108" s="119"/>
      <c r="AK108" s="119"/>
      <c r="AL108" s="119"/>
      <c r="AM108" s="119"/>
      <c r="AN108" s="119"/>
      <c r="AO108" s="119"/>
      <c r="AP108" s="119"/>
      <c r="AQ108" s="119"/>
      <c r="AR108" s="119"/>
      <c r="AS108" s="119"/>
      <c r="AT108" s="119"/>
      <c r="AU108" s="119"/>
      <c r="AV108" s="119"/>
      <c r="AW108" s="119"/>
      <c r="AX108" s="119"/>
      <c r="AY108" s="123" t="s">
        <v>113</v>
      </c>
      <c r="AZ108" s="119"/>
      <c r="BA108" s="119"/>
      <c r="BB108" s="119"/>
      <c r="BC108" s="119"/>
      <c r="BD108" s="119"/>
      <c r="BE108" s="124">
        <f t="shared" si="0"/>
        <v>0</v>
      </c>
      <c r="BF108" s="124">
        <f t="shared" si="1"/>
        <v>0</v>
      </c>
      <c r="BG108" s="124">
        <f t="shared" si="2"/>
        <v>0</v>
      </c>
      <c r="BH108" s="124">
        <f t="shared" si="3"/>
        <v>0</v>
      </c>
      <c r="BI108" s="124">
        <f t="shared" si="4"/>
        <v>0</v>
      </c>
      <c r="BJ108" s="123" t="s">
        <v>114</v>
      </c>
      <c r="BK108" s="119"/>
      <c r="BL108" s="119"/>
      <c r="BM108" s="119"/>
    </row>
    <row r="109" spans="2:65" s="1" customFormat="1" ht="18" customHeight="1">
      <c r="B109" s="118"/>
      <c r="C109" s="119"/>
      <c r="D109" s="301" t="s">
        <v>117</v>
      </c>
      <c r="E109" s="302"/>
      <c r="F109" s="302"/>
      <c r="G109" s="119"/>
      <c r="H109" s="119"/>
      <c r="I109" s="119"/>
      <c r="J109" s="121">
        <v>0</v>
      </c>
      <c r="K109" s="119"/>
      <c r="L109" s="118"/>
      <c r="M109" s="119"/>
      <c r="N109" s="122" t="s">
        <v>42</v>
      </c>
      <c r="O109" s="119"/>
      <c r="P109" s="119"/>
      <c r="Q109" s="119"/>
      <c r="R109" s="119"/>
      <c r="S109" s="119"/>
      <c r="T109" s="119"/>
      <c r="U109" s="119"/>
      <c r="V109" s="119"/>
      <c r="W109" s="119"/>
      <c r="X109" s="119"/>
      <c r="Y109" s="119"/>
      <c r="Z109" s="119"/>
      <c r="AA109" s="119"/>
      <c r="AB109" s="119"/>
      <c r="AC109" s="119"/>
      <c r="AD109" s="119"/>
      <c r="AE109" s="119"/>
      <c r="AF109" s="119"/>
      <c r="AG109" s="119"/>
      <c r="AH109" s="119"/>
      <c r="AI109" s="119"/>
      <c r="AJ109" s="119"/>
      <c r="AK109" s="119"/>
      <c r="AL109" s="119"/>
      <c r="AM109" s="119"/>
      <c r="AN109" s="119"/>
      <c r="AO109" s="119"/>
      <c r="AP109" s="119"/>
      <c r="AQ109" s="119"/>
      <c r="AR109" s="119"/>
      <c r="AS109" s="119"/>
      <c r="AT109" s="119"/>
      <c r="AU109" s="119"/>
      <c r="AV109" s="119"/>
      <c r="AW109" s="119"/>
      <c r="AX109" s="119"/>
      <c r="AY109" s="123" t="s">
        <v>113</v>
      </c>
      <c r="AZ109" s="119"/>
      <c r="BA109" s="119"/>
      <c r="BB109" s="119"/>
      <c r="BC109" s="119"/>
      <c r="BD109" s="119"/>
      <c r="BE109" s="124">
        <f t="shared" si="0"/>
        <v>0</v>
      </c>
      <c r="BF109" s="124">
        <f t="shared" si="1"/>
        <v>0</v>
      </c>
      <c r="BG109" s="124">
        <f t="shared" si="2"/>
        <v>0</v>
      </c>
      <c r="BH109" s="124">
        <f t="shared" si="3"/>
        <v>0</v>
      </c>
      <c r="BI109" s="124">
        <f t="shared" si="4"/>
        <v>0</v>
      </c>
      <c r="BJ109" s="123" t="s">
        <v>114</v>
      </c>
      <c r="BK109" s="119"/>
      <c r="BL109" s="119"/>
      <c r="BM109" s="119"/>
    </row>
    <row r="110" spans="2:65" s="1" customFormat="1" ht="18" customHeight="1">
      <c r="B110" s="118"/>
      <c r="C110" s="119"/>
      <c r="D110" s="301" t="s">
        <v>118</v>
      </c>
      <c r="E110" s="302"/>
      <c r="F110" s="302"/>
      <c r="G110" s="119"/>
      <c r="H110" s="119"/>
      <c r="I110" s="119"/>
      <c r="J110" s="121">
        <v>0</v>
      </c>
      <c r="K110" s="119"/>
      <c r="L110" s="118"/>
      <c r="M110" s="119"/>
      <c r="N110" s="122" t="s">
        <v>42</v>
      </c>
      <c r="O110" s="119"/>
      <c r="P110" s="119"/>
      <c r="Q110" s="119"/>
      <c r="R110" s="119"/>
      <c r="S110" s="119"/>
      <c r="T110" s="119"/>
      <c r="U110" s="119"/>
      <c r="V110" s="119"/>
      <c r="W110" s="119"/>
      <c r="X110" s="119"/>
      <c r="Y110" s="119"/>
      <c r="Z110" s="119"/>
      <c r="AA110" s="119"/>
      <c r="AB110" s="119"/>
      <c r="AC110" s="119"/>
      <c r="AD110" s="119"/>
      <c r="AE110" s="119"/>
      <c r="AF110" s="119"/>
      <c r="AG110" s="119"/>
      <c r="AH110" s="119"/>
      <c r="AI110" s="119"/>
      <c r="AJ110" s="119"/>
      <c r="AK110" s="119"/>
      <c r="AL110" s="119"/>
      <c r="AM110" s="119"/>
      <c r="AN110" s="119"/>
      <c r="AO110" s="119"/>
      <c r="AP110" s="119"/>
      <c r="AQ110" s="119"/>
      <c r="AR110" s="119"/>
      <c r="AS110" s="119"/>
      <c r="AT110" s="119"/>
      <c r="AU110" s="119"/>
      <c r="AV110" s="119"/>
      <c r="AW110" s="119"/>
      <c r="AX110" s="119"/>
      <c r="AY110" s="123" t="s">
        <v>113</v>
      </c>
      <c r="AZ110" s="119"/>
      <c r="BA110" s="119"/>
      <c r="BB110" s="119"/>
      <c r="BC110" s="119"/>
      <c r="BD110" s="119"/>
      <c r="BE110" s="124">
        <f t="shared" si="0"/>
        <v>0</v>
      </c>
      <c r="BF110" s="124">
        <f t="shared" si="1"/>
        <v>0</v>
      </c>
      <c r="BG110" s="124">
        <f t="shared" si="2"/>
        <v>0</v>
      </c>
      <c r="BH110" s="124">
        <f t="shared" si="3"/>
        <v>0</v>
      </c>
      <c r="BI110" s="124">
        <f t="shared" si="4"/>
        <v>0</v>
      </c>
      <c r="BJ110" s="123" t="s">
        <v>114</v>
      </c>
      <c r="BK110" s="119"/>
      <c r="BL110" s="119"/>
      <c r="BM110" s="119"/>
    </row>
    <row r="111" spans="2:65" s="1" customFormat="1" ht="18" customHeight="1">
      <c r="B111" s="118"/>
      <c r="C111" s="119"/>
      <c r="D111" s="120" t="s">
        <v>119</v>
      </c>
      <c r="E111" s="119"/>
      <c r="F111" s="119"/>
      <c r="G111" s="119"/>
      <c r="H111" s="119"/>
      <c r="I111" s="119"/>
      <c r="J111" s="121">
        <f>ROUND(J30*T111,2)</f>
        <v>0</v>
      </c>
      <c r="K111" s="119"/>
      <c r="L111" s="118"/>
      <c r="M111" s="119"/>
      <c r="N111" s="122" t="s">
        <v>42</v>
      </c>
      <c r="O111" s="119"/>
      <c r="P111" s="119"/>
      <c r="Q111" s="119"/>
      <c r="R111" s="119"/>
      <c r="S111" s="119"/>
      <c r="T111" s="119"/>
      <c r="U111" s="119"/>
      <c r="V111" s="119"/>
      <c r="W111" s="119"/>
      <c r="X111" s="119"/>
      <c r="Y111" s="119"/>
      <c r="Z111" s="119"/>
      <c r="AA111" s="119"/>
      <c r="AB111" s="119"/>
      <c r="AC111" s="119"/>
      <c r="AD111" s="119"/>
      <c r="AE111" s="119"/>
      <c r="AF111" s="119"/>
      <c r="AG111" s="119"/>
      <c r="AH111" s="119"/>
      <c r="AI111" s="119"/>
      <c r="AJ111" s="119"/>
      <c r="AK111" s="119"/>
      <c r="AL111" s="119"/>
      <c r="AM111" s="119"/>
      <c r="AN111" s="119"/>
      <c r="AO111" s="119"/>
      <c r="AP111" s="119"/>
      <c r="AQ111" s="119"/>
      <c r="AR111" s="119"/>
      <c r="AS111" s="119"/>
      <c r="AT111" s="119"/>
      <c r="AU111" s="119"/>
      <c r="AV111" s="119"/>
      <c r="AW111" s="119"/>
      <c r="AX111" s="119"/>
      <c r="AY111" s="123" t="s">
        <v>120</v>
      </c>
      <c r="AZ111" s="119"/>
      <c r="BA111" s="119"/>
      <c r="BB111" s="119"/>
      <c r="BC111" s="119"/>
      <c r="BD111" s="119"/>
      <c r="BE111" s="124">
        <f t="shared" si="0"/>
        <v>0</v>
      </c>
      <c r="BF111" s="124">
        <f t="shared" si="1"/>
        <v>0</v>
      </c>
      <c r="BG111" s="124">
        <f t="shared" si="2"/>
        <v>0</v>
      </c>
      <c r="BH111" s="124">
        <f t="shared" si="3"/>
        <v>0</v>
      </c>
      <c r="BI111" s="124">
        <f t="shared" si="4"/>
        <v>0</v>
      </c>
      <c r="BJ111" s="123" t="s">
        <v>114</v>
      </c>
      <c r="BK111" s="119"/>
      <c r="BL111" s="119"/>
      <c r="BM111" s="119"/>
    </row>
    <row r="112" spans="2:65" s="1" customFormat="1">
      <c r="B112" s="28"/>
      <c r="L112" s="28"/>
    </row>
    <row r="113" spans="2:12" s="1" customFormat="1" ht="29.25" customHeight="1">
      <c r="B113" s="28"/>
      <c r="C113" s="125" t="s">
        <v>121</v>
      </c>
      <c r="D113" s="97"/>
      <c r="E113" s="97"/>
      <c r="F113" s="97"/>
      <c r="G113" s="97"/>
      <c r="H113" s="97"/>
      <c r="I113" s="97"/>
      <c r="J113" s="126">
        <f>ROUND(J96+J105,2)</f>
        <v>0</v>
      </c>
      <c r="K113" s="97"/>
      <c r="L113" s="28"/>
    </row>
    <row r="114" spans="2:12" s="1" customFormat="1" ht="6.95" customHeight="1">
      <c r="B114" s="43"/>
      <c r="C114" s="44"/>
      <c r="D114" s="44"/>
      <c r="E114" s="44"/>
      <c r="F114" s="44"/>
      <c r="G114" s="44"/>
      <c r="H114" s="44"/>
      <c r="I114" s="44"/>
      <c r="J114" s="44"/>
      <c r="K114" s="44"/>
      <c r="L114" s="28"/>
    </row>
    <row r="118" spans="2:12" s="1" customFormat="1" ht="6.95" customHeight="1">
      <c r="B118" s="45"/>
      <c r="C118" s="46"/>
      <c r="D118" s="46"/>
      <c r="E118" s="46"/>
      <c r="F118" s="46"/>
      <c r="G118" s="46"/>
      <c r="H118" s="46"/>
      <c r="I118" s="46"/>
      <c r="J118" s="46"/>
      <c r="K118" s="46"/>
      <c r="L118" s="28"/>
    </row>
    <row r="119" spans="2:12" s="1" customFormat="1" ht="24.95" customHeight="1">
      <c r="B119" s="28"/>
      <c r="C119" s="17" t="s">
        <v>122</v>
      </c>
      <c r="L119" s="28"/>
    </row>
    <row r="120" spans="2:12" s="1" customFormat="1" ht="6.95" customHeight="1">
      <c r="B120" s="28"/>
      <c r="L120" s="28"/>
    </row>
    <row r="121" spans="2:12" s="1" customFormat="1" ht="12" customHeight="1">
      <c r="B121" s="28"/>
      <c r="C121" s="23" t="s">
        <v>14</v>
      </c>
      <c r="L121" s="28"/>
    </row>
    <row r="122" spans="2:12" s="1" customFormat="1" ht="16.5" customHeight="1">
      <c r="B122" s="28"/>
      <c r="E122" s="303" t="str">
        <f>E7</f>
        <v>Prekládka diaľkového ovládania rozvádzača na tepelnom velíne</v>
      </c>
      <c r="F122" s="304"/>
      <c r="G122" s="304"/>
      <c r="H122" s="304"/>
      <c r="L122" s="28"/>
    </row>
    <row r="123" spans="2:12" s="1" customFormat="1" ht="12" customHeight="1">
      <c r="B123" s="28"/>
      <c r="C123" s="23" t="s">
        <v>96</v>
      </c>
      <c r="L123" s="28"/>
    </row>
    <row r="124" spans="2:12" s="1" customFormat="1" ht="16.5" customHeight="1">
      <c r="B124" s="28"/>
      <c r="E124" s="292" t="str">
        <f>E9</f>
        <v>PS-12 - R6kV -R25, R251, R252, R253</v>
      </c>
      <c r="F124" s="305"/>
      <c r="G124" s="305"/>
      <c r="H124" s="305"/>
      <c r="L124" s="28"/>
    </row>
    <row r="125" spans="2:12" s="1" customFormat="1" ht="6.95" customHeight="1">
      <c r="B125" s="28"/>
      <c r="L125" s="28"/>
    </row>
    <row r="126" spans="2:12" s="1" customFormat="1" ht="12" customHeight="1">
      <c r="B126" s="28"/>
      <c r="C126" s="23" t="s">
        <v>18</v>
      </c>
      <c r="F126" s="21" t="str">
        <f>F12</f>
        <v>Martinská tepláreň</v>
      </c>
      <c r="I126" s="23" t="s">
        <v>20</v>
      </c>
      <c r="J126" s="51" t="str">
        <f>IF(J12="","",J12)</f>
        <v>30. 6. 2020</v>
      </c>
      <c r="L126" s="28"/>
    </row>
    <row r="127" spans="2:12" s="1" customFormat="1" ht="6.95" customHeight="1">
      <c r="B127" s="28"/>
      <c r="L127" s="28"/>
    </row>
    <row r="128" spans="2:12" s="1" customFormat="1" ht="15.2" customHeight="1">
      <c r="B128" s="28"/>
      <c r="C128" s="23" t="s">
        <v>22</v>
      </c>
      <c r="F128" s="21" t="str">
        <f>E15</f>
        <v>Martinská tepláreň</v>
      </c>
      <c r="I128" s="23" t="s">
        <v>27</v>
      </c>
      <c r="J128" s="26" t="str">
        <f>E21</f>
        <v>MČ Projekty s.r.o.</v>
      </c>
      <c r="L128" s="28"/>
    </row>
    <row r="129" spans="2:65" s="1" customFormat="1" ht="15.2" customHeight="1">
      <c r="B129" s="28"/>
      <c r="C129" s="23" t="s">
        <v>25</v>
      </c>
      <c r="F129" s="21" t="str">
        <f>IF(E18="","",E18)</f>
        <v>Vyplň údaj</v>
      </c>
      <c r="I129" s="23" t="s">
        <v>33</v>
      </c>
      <c r="J129" s="26" t="str">
        <f>E24</f>
        <v>Karol Valach</v>
      </c>
      <c r="L129" s="28"/>
    </row>
    <row r="130" spans="2:65" s="1" customFormat="1" ht="10.35" customHeight="1">
      <c r="B130" s="28"/>
      <c r="L130" s="28"/>
    </row>
    <row r="131" spans="2:65" s="10" customFormat="1" ht="29.25" customHeight="1">
      <c r="B131" s="127"/>
      <c r="C131" s="128" t="s">
        <v>123</v>
      </c>
      <c r="D131" s="129" t="s">
        <v>61</v>
      </c>
      <c r="E131" s="129" t="s">
        <v>57</v>
      </c>
      <c r="F131" s="129" t="s">
        <v>58</v>
      </c>
      <c r="G131" s="129" t="s">
        <v>124</v>
      </c>
      <c r="H131" s="129" t="s">
        <v>125</v>
      </c>
      <c r="I131" s="129" t="s">
        <v>126</v>
      </c>
      <c r="J131" s="130" t="s">
        <v>102</v>
      </c>
      <c r="K131" s="131" t="s">
        <v>127</v>
      </c>
      <c r="L131" s="127"/>
      <c r="M131" s="58" t="s">
        <v>1</v>
      </c>
      <c r="N131" s="59" t="s">
        <v>40</v>
      </c>
      <c r="O131" s="59" t="s">
        <v>128</v>
      </c>
      <c r="P131" s="59" t="s">
        <v>129</v>
      </c>
      <c r="Q131" s="59" t="s">
        <v>130</v>
      </c>
      <c r="R131" s="59" t="s">
        <v>131</v>
      </c>
      <c r="S131" s="59" t="s">
        <v>132</v>
      </c>
      <c r="T131" s="60" t="s">
        <v>133</v>
      </c>
    </row>
    <row r="132" spans="2:65" s="1" customFormat="1" ht="22.9" customHeight="1">
      <c r="B132" s="28"/>
      <c r="C132" s="63" t="s">
        <v>98</v>
      </c>
      <c r="J132" s="132">
        <f>BK132</f>
        <v>0</v>
      </c>
      <c r="L132" s="28"/>
      <c r="M132" s="61"/>
      <c r="N132" s="52"/>
      <c r="O132" s="52"/>
      <c r="P132" s="133">
        <f>P133</f>
        <v>0</v>
      </c>
      <c r="Q132" s="52"/>
      <c r="R132" s="133">
        <f>R133</f>
        <v>1.24E-2</v>
      </c>
      <c r="S132" s="52"/>
      <c r="T132" s="134">
        <f>T133</f>
        <v>0</v>
      </c>
      <c r="AT132" s="13" t="s">
        <v>75</v>
      </c>
      <c r="AU132" s="13" t="s">
        <v>104</v>
      </c>
      <c r="BK132" s="135">
        <f>BK133</f>
        <v>0</v>
      </c>
    </row>
    <row r="133" spans="2:65" s="11" customFormat="1" ht="25.9" customHeight="1">
      <c r="B133" s="136"/>
      <c r="D133" s="137" t="s">
        <v>75</v>
      </c>
      <c r="E133" s="138" t="s">
        <v>134</v>
      </c>
      <c r="F133" s="138" t="s">
        <v>135</v>
      </c>
      <c r="I133" s="139"/>
      <c r="J133" s="140">
        <f>BK133</f>
        <v>0</v>
      </c>
      <c r="L133" s="136"/>
      <c r="M133" s="141"/>
      <c r="P133" s="142">
        <f>P134+P140+P154+P161+P167</f>
        <v>0</v>
      </c>
      <c r="R133" s="142">
        <f>R134+R140+R154+R161+R167</f>
        <v>1.24E-2</v>
      </c>
      <c r="T133" s="143">
        <f>T134+T140+T154+T161+T167</f>
        <v>0</v>
      </c>
      <c r="AR133" s="137" t="s">
        <v>84</v>
      </c>
      <c r="AT133" s="144" t="s">
        <v>75</v>
      </c>
      <c r="AU133" s="144" t="s">
        <v>76</v>
      </c>
      <c r="AY133" s="137" t="s">
        <v>136</v>
      </c>
      <c r="BK133" s="145">
        <f>BK134+BK140+BK154+BK161+BK167</f>
        <v>0</v>
      </c>
    </row>
    <row r="134" spans="2:65" s="11" customFormat="1" ht="22.9" customHeight="1">
      <c r="B134" s="136"/>
      <c r="D134" s="137" t="s">
        <v>75</v>
      </c>
      <c r="E134" s="146" t="s">
        <v>137</v>
      </c>
      <c r="F134" s="146" t="s">
        <v>138</v>
      </c>
      <c r="I134" s="139"/>
      <c r="J134" s="147">
        <f>BK134</f>
        <v>0</v>
      </c>
      <c r="L134" s="136"/>
      <c r="M134" s="141"/>
      <c r="P134" s="142">
        <f>SUM(P135:P139)</f>
        <v>0</v>
      </c>
      <c r="R134" s="142">
        <f>SUM(R135:R139)</f>
        <v>0</v>
      </c>
      <c r="T134" s="143">
        <f>SUM(T135:T139)</f>
        <v>0</v>
      </c>
      <c r="AR134" s="137" t="s">
        <v>139</v>
      </c>
      <c r="AT134" s="144" t="s">
        <v>75</v>
      </c>
      <c r="AU134" s="144" t="s">
        <v>84</v>
      </c>
      <c r="AY134" s="137" t="s">
        <v>136</v>
      </c>
      <c r="BK134" s="145">
        <f>SUM(BK135:BK139)</f>
        <v>0</v>
      </c>
    </row>
    <row r="135" spans="2:65" s="1" customFormat="1" ht="44.25" customHeight="1">
      <c r="B135" s="118"/>
      <c r="C135" s="148" t="s">
        <v>84</v>
      </c>
      <c r="D135" s="148" t="s">
        <v>140</v>
      </c>
      <c r="E135" s="149" t="s">
        <v>141</v>
      </c>
      <c r="F135" s="150" t="s">
        <v>142</v>
      </c>
      <c r="G135" s="151" t="s">
        <v>143</v>
      </c>
      <c r="H135" s="152">
        <v>80</v>
      </c>
      <c r="I135" s="153"/>
      <c r="J135" s="152">
        <f>ROUND(I135*H135,3)</f>
        <v>0</v>
      </c>
      <c r="K135" s="154"/>
      <c r="L135" s="28"/>
      <c r="M135" s="155" t="s">
        <v>1</v>
      </c>
      <c r="N135" s="117" t="s">
        <v>42</v>
      </c>
      <c r="P135" s="156">
        <f>O135*H135</f>
        <v>0</v>
      </c>
      <c r="Q135" s="156">
        <v>0</v>
      </c>
      <c r="R135" s="156">
        <f>Q135*H135</f>
        <v>0</v>
      </c>
      <c r="S135" s="156">
        <v>0</v>
      </c>
      <c r="T135" s="157">
        <f>S135*H135</f>
        <v>0</v>
      </c>
      <c r="AR135" s="158" t="s">
        <v>144</v>
      </c>
      <c r="AT135" s="158" t="s">
        <v>140</v>
      </c>
      <c r="AU135" s="158" t="s">
        <v>114</v>
      </c>
      <c r="AY135" s="13" t="s">
        <v>136</v>
      </c>
      <c r="BE135" s="159">
        <f>IF(N135="základná",J135,0)</f>
        <v>0</v>
      </c>
      <c r="BF135" s="159">
        <f>IF(N135="znížená",J135,0)</f>
        <v>0</v>
      </c>
      <c r="BG135" s="159">
        <f>IF(N135="zákl. prenesená",J135,0)</f>
        <v>0</v>
      </c>
      <c r="BH135" s="159">
        <f>IF(N135="zníž. prenesená",J135,0)</f>
        <v>0</v>
      </c>
      <c r="BI135" s="159">
        <f>IF(N135="nulová",J135,0)</f>
        <v>0</v>
      </c>
      <c r="BJ135" s="13" t="s">
        <v>114</v>
      </c>
      <c r="BK135" s="160">
        <f>ROUND(I135*H135,3)</f>
        <v>0</v>
      </c>
      <c r="BL135" s="13" t="s">
        <v>144</v>
      </c>
      <c r="BM135" s="158" t="s">
        <v>145</v>
      </c>
    </row>
    <row r="136" spans="2:65" s="1" customFormat="1" ht="49.15" customHeight="1">
      <c r="B136" s="118"/>
      <c r="C136" s="148" t="s">
        <v>114</v>
      </c>
      <c r="D136" s="148" t="s">
        <v>140</v>
      </c>
      <c r="E136" s="149" t="s">
        <v>146</v>
      </c>
      <c r="F136" s="150" t="s">
        <v>147</v>
      </c>
      <c r="G136" s="151" t="s">
        <v>143</v>
      </c>
      <c r="H136" s="152">
        <v>85</v>
      </c>
      <c r="I136" s="153"/>
      <c r="J136" s="152">
        <f>ROUND(I136*H136,3)</f>
        <v>0</v>
      </c>
      <c r="K136" s="154"/>
      <c r="L136" s="28"/>
      <c r="M136" s="155" t="s">
        <v>1</v>
      </c>
      <c r="N136" s="117" t="s">
        <v>42</v>
      </c>
      <c r="P136" s="156">
        <f>O136*H136</f>
        <v>0</v>
      </c>
      <c r="Q136" s="156">
        <v>0</v>
      </c>
      <c r="R136" s="156">
        <f>Q136*H136</f>
        <v>0</v>
      </c>
      <c r="S136" s="156">
        <v>0</v>
      </c>
      <c r="T136" s="157">
        <f>S136*H136</f>
        <v>0</v>
      </c>
      <c r="AR136" s="158" t="s">
        <v>144</v>
      </c>
      <c r="AT136" s="158" t="s">
        <v>140</v>
      </c>
      <c r="AU136" s="158" t="s">
        <v>114</v>
      </c>
      <c r="AY136" s="13" t="s">
        <v>136</v>
      </c>
      <c r="BE136" s="159">
        <f>IF(N136="základná",J136,0)</f>
        <v>0</v>
      </c>
      <c r="BF136" s="159">
        <f>IF(N136="znížená",J136,0)</f>
        <v>0</v>
      </c>
      <c r="BG136" s="159">
        <f>IF(N136="zákl. prenesená",J136,0)</f>
        <v>0</v>
      </c>
      <c r="BH136" s="159">
        <f>IF(N136="zníž. prenesená",J136,0)</f>
        <v>0</v>
      </c>
      <c r="BI136" s="159">
        <f>IF(N136="nulová",J136,0)</f>
        <v>0</v>
      </c>
      <c r="BJ136" s="13" t="s">
        <v>114</v>
      </c>
      <c r="BK136" s="160">
        <f>ROUND(I136*H136,3)</f>
        <v>0</v>
      </c>
      <c r="BL136" s="13" t="s">
        <v>144</v>
      </c>
      <c r="BM136" s="158" t="s">
        <v>148</v>
      </c>
    </row>
    <row r="137" spans="2:65" s="1" customFormat="1" ht="24.2" customHeight="1">
      <c r="B137" s="118"/>
      <c r="C137" s="148" t="s">
        <v>139</v>
      </c>
      <c r="D137" s="148" t="s">
        <v>140</v>
      </c>
      <c r="E137" s="149" t="s">
        <v>149</v>
      </c>
      <c r="F137" s="150" t="s">
        <v>150</v>
      </c>
      <c r="G137" s="151" t="s">
        <v>143</v>
      </c>
      <c r="H137" s="152">
        <v>20</v>
      </c>
      <c r="I137" s="153"/>
      <c r="J137" s="152">
        <f>ROUND(I137*H137,3)</f>
        <v>0</v>
      </c>
      <c r="K137" s="154"/>
      <c r="L137" s="28"/>
      <c r="M137" s="155" t="s">
        <v>1</v>
      </c>
      <c r="N137" s="117" t="s">
        <v>42</v>
      </c>
      <c r="P137" s="156">
        <f>O137*H137</f>
        <v>0</v>
      </c>
      <c r="Q137" s="156">
        <v>0</v>
      </c>
      <c r="R137" s="156">
        <f>Q137*H137</f>
        <v>0</v>
      </c>
      <c r="S137" s="156">
        <v>0</v>
      </c>
      <c r="T137" s="157">
        <f>S137*H137</f>
        <v>0</v>
      </c>
      <c r="AR137" s="158" t="s">
        <v>144</v>
      </c>
      <c r="AT137" s="158" t="s">
        <v>140</v>
      </c>
      <c r="AU137" s="158" t="s">
        <v>114</v>
      </c>
      <c r="AY137" s="13" t="s">
        <v>136</v>
      </c>
      <c r="BE137" s="159">
        <f>IF(N137="základná",J137,0)</f>
        <v>0</v>
      </c>
      <c r="BF137" s="159">
        <f>IF(N137="znížená",J137,0)</f>
        <v>0</v>
      </c>
      <c r="BG137" s="159">
        <f>IF(N137="zákl. prenesená",J137,0)</f>
        <v>0</v>
      </c>
      <c r="BH137" s="159">
        <f>IF(N137="zníž. prenesená",J137,0)</f>
        <v>0</v>
      </c>
      <c r="BI137" s="159">
        <f>IF(N137="nulová",J137,0)</f>
        <v>0</v>
      </c>
      <c r="BJ137" s="13" t="s">
        <v>114</v>
      </c>
      <c r="BK137" s="160">
        <f>ROUND(I137*H137,3)</f>
        <v>0</v>
      </c>
      <c r="BL137" s="13" t="s">
        <v>144</v>
      </c>
      <c r="BM137" s="158" t="s">
        <v>151</v>
      </c>
    </row>
    <row r="138" spans="2:65" s="1" customFormat="1" ht="24.2" customHeight="1">
      <c r="B138" s="118"/>
      <c r="C138" s="148" t="s">
        <v>144</v>
      </c>
      <c r="D138" s="148" t="s">
        <v>140</v>
      </c>
      <c r="E138" s="149" t="s">
        <v>152</v>
      </c>
      <c r="F138" s="150" t="s">
        <v>153</v>
      </c>
      <c r="G138" s="151" t="s">
        <v>143</v>
      </c>
      <c r="H138" s="152">
        <v>20</v>
      </c>
      <c r="I138" s="153"/>
      <c r="J138" s="152">
        <f>ROUND(I138*H138,3)</f>
        <v>0</v>
      </c>
      <c r="K138" s="154"/>
      <c r="L138" s="28"/>
      <c r="M138" s="155" t="s">
        <v>1</v>
      </c>
      <c r="N138" s="117" t="s">
        <v>42</v>
      </c>
      <c r="P138" s="156">
        <f>O138*H138</f>
        <v>0</v>
      </c>
      <c r="Q138" s="156">
        <v>0</v>
      </c>
      <c r="R138" s="156">
        <f>Q138*H138</f>
        <v>0</v>
      </c>
      <c r="S138" s="156">
        <v>0</v>
      </c>
      <c r="T138" s="157">
        <f>S138*H138</f>
        <v>0</v>
      </c>
      <c r="AR138" s="158" t="s">
        <v>84</v>
      </c>
      <c r="AT138" s="158" t="s">
        <v>140</v>
      </c>
      <c r="AU138" s="158" t="s">
        <v>114</v>
      </c>
      <c r="AY138" s="13" t="s">
        <v>136</v>
      </c>
      <c r="BE138" s="159">
        <f>IF(N138="základná",J138,0)</f>
        <v>0</v>
      </c>
      <c r="BF138" s="159">
        <f>IF(N138="znížená",J138,0)</f>
        <v>0</v>
      </c>
      <c r="BG138" s="159">
        <f>IF(N138="zákl. prenesená",J138,0)</f>
        <v>0</v>
      </c>
      <c r="BH138" s="159">
        <f>IF(N138="zníž. prenesená",J138,0)</f>
        <v>0</v>
      </c>
      <c r="BI138" s="159">
        <f>IF(N138="nulová",J138,0)</f>
        <v>0</v>
      </c>
      <c r="BJ138" s="13" t="s">
        <v>114</v>
      </c>
      <c r="BK138" s="160">
        <f>ROUND(I138*H138,3)</f>
        <v>0</v>
      </c>
      <c r="BL138" s="13" t="s">
        <v>84</v>
      </c>
      <c r="BM138" s="158" t="s">
        <v>154</v>
      </c>
    </row>
    <row r="139" spans="2:65" s="1" customFormat="1" ht="16.5" customHeight="1">
      <c r="B139" s="118"/>
      <c r="C139" s="148" t="s">
        <v>155</v>
      </c>
      <c r="D139" s="148" t="s">
        <v>140</v>
      </c>
      <c r="E139" s="149" t="s">
        <v>156</v>
      </c>
      <c r="F139" s="150" t="s">
        <v>157</v>
      </c>
      <c r="G139" s="151" t="s">
        <v>158</v>
      </c>
      <c r="H139" s="153"/>
      <c r="I139" s="153"/>
      <c r="J139" s="152">
        <f>ROUND(I139*H139,3)</f>
        <v>0</v>
      </c>
      <c r="K139" s="154"/>
      <c r="L139" s="28"/>
      <c r="M139" s="155" t="s">
        <v>1</v>
      </c>
      <c r="N139" s="117" t="s">
        <v>42</v>
      </c>
      <c r="P139" s="156">
        <f>O139*H139</f>
        <v>0</v>
      </c>
      <c r="Q139" s="156">
        <v>0</v>
      </c>
      <c r="R139" s="156">
        <f>Q139*H139</f>
        <v>0</v>
      </c>
      <c r="S139" s="156">
        <v>0</v>
      </c>
      <c r="T139" s="157">
        <f>S139*H139</f>
        <v>0</v>
      </c>
      <c r="AR139" s="158" t="s">
        <v>159</v>
      </c>
      <c r="AT139" s="158" t="s">
        <v>140</v>
      </c>
      <c r="AU139" s="158" t="s">
        <v>114</v>
      </c>
      <c r="AY139" s="13" t="s">
        <v>136</v>
      </c>
      <c r="BE139" s="159">
        <f>IF(N139="základná",J139,0)</f>
        <v>0</v>
      </c>
      <c r="BF139" s="159">
        <f>IF(N139="znížená",J139,0)</f>
        <v>0</v>
      </c>
      <c r="BG139" s="159">
        <f>IF(N139="zákl. prenesená",J139,0)</f>
        <v>0</v>
      </c>
      <c r="BH139" s="159">
        <f>IF(N139="zníž. prenesená",J139,0)</f>
        <v>0</v>
      </c>
      <c r="BI139" s="159">
        <f>IF(N139="nulová",J139,0)</f>
        <v>0</v>
      </c>
      <c r="BJ139" s="13" t="s">
        <v>114</v>
      </c>
      <c r="BK139" s="160">
        <f>ROUND(I139*H139,3)</f>
        <v>0</v>
      </c>
      <c r="BL139" s="13" t="s">
        <v>159</v>
      </c>
      <c r="BM139" s="158" t="s">
        <v>160</v>
      </c>
    </row>
    <row r="140" spans="2:65" s="11" customFormat="1" ht="22.9" customHeight="1">
      <c r="B140" s="136"/>
      <c r="D140" s="137" t="s">
        <v>75</v>
      </c>
      <c r="E140" s="146" t="s">
        <v>161</v>
      </c>
      <c r="F140" s="146" t="s">
        <v>162</v>
      </c>
      <c r="I140" s="139"/>
      <c r="J140" s="147">
        <f>BK140</f>
        <v>0</v>
      </c>
      <c r="L140" s="136"/>
      <c r="M140" s="141"/>
      <c r="P140" s="142">
        <f>SUM(P141:P153)</f>
        <v>0</v>
      </c>
      <c r="R140" s="142">
        <f>SUM(R141:R153)</f>
        <v>0</v>
      </c>
      <c r="T140" s="143">
        <f>SUM(T141:T153)</f>
        <v>0</v>
      </c>
      <c r="AR140" s="137" t="s">
        <v>139</v>
      </c>
      <c r="AT140" s="144" t="s">
        <v>75</v>
      </c>
      <c r="AU140" s="144" t="s">
        <v>84</v>
      </c>
      <c r="AY140" s="137" t="s">
        <v>136</v>
      </c>
      <c r="BK140" s="145">
        <f>SUM(BK141:BK153)</f>
        <v>0</v>
      </c>
    </row>
    <row r="141" spans="2:65" s="1" customFormat="1" ht="37.9" customHeight="1">
      <c r="B141" s="118"/>
      <c r="C141" s="148" t="s">
        <v>163</v>
      </c>
      <c r="D141" s="148" t="s">
        <v>140</v>
      </c>
      <c r="E141" s="149" t="s">
        <v>164</v>
      </c>
      <c r="F141" s="150" t="s">
        <v>165</v>
      </c>
      <c r="G141" s="151" t="s">
        <v>143</v>
      </c>
      <c r="H141" s="152">
        <v>150</v>
      </c>
      <c r="I141" s="153"/>
      <c r="J141" s="152">
        <f t="shared" ref="J141:J153" si="5">ROUND(I141*H141,3)</f>
        <v>0</v>
      </c>
      <c r="K141" s="154"/>
      <c r="L141" s="28"/>
      <c r="M141" s="155" t="s">
        <v>1</v>
      </c>
      <c r="N141" s="117" t="s">
        <v>42</v>
      </c>
      <c r="P141" s="156">
        <f t="shared" ref="P141:P153" si="6">O141*H141</f>
        <v>0</v>
      </c>
      <c r="Q141" s="156">
        <v>0</v>
      </c>
      <c r="R141" s="156">
        <f t="shared" ref="R141:R153" si="7">Q141*H141</f>
        <v>0</v>
      </c>
      <c r="S141" s="156">
        <v>0</v>
      </c>
      <c r="T141" s="157">
        <f t="shared" ref="T141:T153" si="8">S141*H141</f>
        <v>0</v>
      </c>
      <c r="AR141" s="158" t="s">
        <v>84</v>
      </c>
      <c r="AT141" s="158" t="s">
        <v>140</v>
      </c>
      <c r="AU141" s="158" t="s">
        <v>114</v>
      </c>
      <c r="AY141" s="13" t="s">
        <v>136</v>
      </c>
      <c r="BE141" s="159">
        <f t="shared" ref="BE141:BE153" si="9">IF(N141="základná",J141,0)</f>
        <v>0</v>
      </c>
      <c r="BF141" s="159">
        <f t="shared" ref="BF141:BF153" si="10">IF(N141="znížená",J141,0)</f>
        <v>0</v>
      </c>
      <c r="BG141" s="159">
        <f t="shared" ref="BG141:BG153" si="11">IF(N141="zákl. prenesená",J141,0)</f>
        <v>0</v>
      </c>
      <c r="BH141" s="159">
        <f t="shared" ref="BH141:BH153" si="12">IF(N141="zníž. prenesená",J141,0)</f>
        <v>0</v>
      </c>
      <c r="BI141" s="159">
        <f t="shared" ref="BI141:BI153" si="13">IF(N141="nulová",J141,0)</f>
        <v>0</v>
      </c>
      <c r="BJ141" s="13" t="s">
        <v>114</v>
      </c>
      <c r="BK141" s="160">
        <f t="shared" ref="BK141:BK153" si="14">ROUND(I141*H141,3)</f>
        <v>0</v>
      </c>
      <c r="BL141" s="13" t="s">
        <v>84</v>
      </c>
      <c r="BM141" s="158" t="s">
        <v>166</v>
      </c>
    </row>
    <row r="142" spans="2:65" s="1" customFormat="1" ht="49.15" customHeight="1">
      <c r="B142" s="118"/>
      <c r="C142" s="148" t="s">
        <v>167</v>
      </c>
      <c r="D142" s="148" t="s">
        <v>140</v>
      </c>
      <c r="E142" s="149" t="s">
        <v>168</v>
      </c>
      <c r="F142" s="150" t="s">
        <v>169</v>
      </c>
      <c r="G142" s="151" t="s">
        <v>143</v>
      </c>
      <c r="H142" s="152">
        <v>150</v>
      </c>
      <c r="I142" s="153"/>
      <c r="J142" s="152">
        <f t="shared" si="5"/>
        <v>0</v>
      </c>
      <c r="K142" s="154"/>
      <c r="L142" s="28"/>
      <c r="M142" s="155" t="s">
        <v>1</v>
      </c>
      <c r="N142" s="117" t="s">
        <v>42</v>
      </c>
      <c r="P142" s="156">
        <f t="shared" si="6"/>
        <v>0</v>
      </c>
      <c r="Q142" s="156">
        <v>0</v>
      </c>
      <c r="R142" s="156">
        <f t="shared" si="7"/>
        <v>0</v>
      </c>
      <c r="S142" s="156">
        <v>0</v>
      </c>
      <c r="T142" s="157">
        <f t="shared" si="8"/>
        <v>0</v>
      </c>
      <c r="AR142" s="158" t="s">
        <v>84</v>
      </c>
      <c r="AT142" s="158" t="s">
        <v>140</v>
      </c>
      <c r="AU142" s="158" t="s">
        <v>114</v>
      </c>
      <c r="AY142" s="13" t="s">
        <v>136</v>
      </c>
      <c r="BE142" s="159">
        <f t="shared" si="9"/>
        <v>0</v>
      </c>
      <c r="BF142" s="159">
        <f t="shared" si="10"/>
        <v>0</v>
      </c>
      <c r="BG142" s="159">
        <f t="shared" si="11"/>
        <v>0</v>
      </c>
      <c r="BH142" s="159">
        <f t="shared" si="12"/>
        <v>0</v>
      </c>
      <c r="BI142" s="159">
        <f t="shared" si="13"/>
        <v>0</v>
      </c>
      <c r="BJ142" s="13" t="s">
        <v>114</v>
      </c>
      <c r="BK142" s="160">
        <f t="shared" si="14"/>
        <v>0</v>
      </c>
      <c r="BL142" s="13" t="s">
        <v>84</v>
      </c>
      <c r="BM142" s="158" t="s">
        <v>170</v>
      </c>
    </row>
    <row r="143" spans="2:65" s="1" customFormat="1" ht="24.2" customHeight="1">
      <c r="B143" s="118"/>
      <c r="C143" s="148" t="s">
        <v>171</v>
      </c>
      <c r="D143" s="148" t="s">
        <v>140</v>
      </c>
      <c r="E143" s="149" t="s">
        <v>172</v>
      </c>
      <c r="F143" s="150" t="s">
        <v>173</v>
      </c>
      <c r="G143" s="151" t="s">
        <v>143</v>
      </c>
      <c r="H143" s="152">
        <v>40</v>
      </c>
      <c r="I143" s="153"/>
      <c r="J143" s="152">
        <f t="shared" si="5"/>
        <v>0</v>
      </c>
      <c r="K143" s="154"/>
      <c r="L143" s="28"/>
      <c r="M143" s="155" t="s">
        <v>1</v>
      </c>
      <c r="N143" s="117" t="s">
        <v>42</v>
      </c>
      <c r="P143" s="156">
        <f t="shared" si="6"/>
        <v>0</v>
      </c>
      <c r="Q143" s="156">
        <v>0</v>
      </c>
      <c r="R143" s="156">
        <f t="shared" si="7"/>
        <v>0</v>
      </c>
      <c r="S143" s="156">
        <v>0</v>
      </c>
      <c r="T143" s="157">
        <f t="shared" si="8"/>
        <v>0</v>
      </c>
      <c r="AR143" s="158" t="s">
        <v>84</v>
      </c>
      <c r="AT143" s="158" t="s">
        <v>140</v>
      </c>
      <c r="AU143" s="158" t="s">
        <v>114</v>
      </c>
      <c r="AY143" s="13" t="s">
        <v>136</v>
      </c>
      <c r="BE143" s="159">
        <f t="shared" si="9"/>
        <v>0</v>
      </c>
      <c r="BF143" s="159">
        <f t="shared" si="10"/>
        <v>0</v>
      </c>
      <c r="BG143" s="159">
        <f t="shared" si="11"/>
        <v>0</v>
      </c>
      <c r="BH143" s="159">
        <f t="shared" si="12"/>
        <v>0</v>
      </c>
      <c r="BI143" s="159">
        <f t="shared" si="13"/>
        <v>0</v>
      </c>
      <c r="BJ143" s="13" t="s">
        <v>114</v>
      </c>
      <c r="BK143" s="160">
        <f t="shared" si="14"/>
        <v>0</v>
      </c>
      <c r="BL143" s="13" t="s">
        <v>84</v>
      </c>
      <c r="BM143" s="158" t="s">
        <v>174</v>
      </c>
    </row>
    <row r="144" spans="2:65" s="1" customFormat="1" ht="24.2" customHeight="1">
      <c r="B144" s="118"/>
      <c r="C144" s="148" t="s">
        <v>175</v>
      </c>
      <c r="D144" s="148" t="s">
        <v>140</v>
      </c>
      <c r="E144" s="149" t="s">
        <v>176</v>
      </c>
      <c r="F144" s="150" t="s">
        <v>177</v>
      </c>
      <c r="G144" s="151" t="s">
        <v>143</v>
      </c>
      <c r="H144" s="152">
        <v>40</v>
      </c>
      <c r="I144" s="153"/>
      <c r="J144" s="152">
        <f t="shared" si="5"/>
        <v>0</v>
      </c>
      <c r="K144" s="154"/>
      <c r="L144" s="28"/>
      <c r="M144" s="155" t="s">
        <v>1</v>
      </c>
      <c r="N144" s="117" t="s">
        <v>42</v>
      </c>
      <c r="P144" s="156">
        <f t="shared" si="6"/>
        <v>0</v>
      </c>
      <c r="Q144" s="156">
        <v>0</v>
      </c>
      <c r="R144" s="156">
        <f t="shared" si="7"/>
        <v>0</v>
      </c>
      <c r="S144" s="156">
        <v>0</v>
      </c>
      <c r="T144" s="157">
        <f t="shared" si="8"/>
        <v>0</v>
      </c>
      <c r="AR144" s="158" t="s">
        <v>84</v>
      </c>
      <c r="AT144" s="158" t="s">
        <v>140</v>
      </c>
      <c r="AU144" s="158" t="s">
        <v>114</v>
      </c>
      <c r="AY144" s="13" t="s">
        <v>136</v>
      </c>
      <c r="BE144" s="159">
        <f t="shared" si="9"/>
        <v>0</v>
      </c>
      <c r="BF144" s="159">
        <f t="shared" si="10"/>
        <v>0</v>
      </c>
      <c r="BG144" s="159">
        <f t="shared" si="11"/>
        <v>0</v>
      </c>
      <c r="BH144" s="159">
        <f t="shared" si="12"/>
        <v>0</v>
      </c>
      <c r="BI144" s="159">
        <f t="shared" si="13"/>
        <v>0</v>
      </c>
      <c r="BJ144" s="13" t="s">
        <v>114</v>
      </c>
      <c r="BK144" s="160">
        <f t="shared" si="14"/>
        <v>0</v>
      </c>
      <c r="BL144" s="13" t="s">
        <v>84</v>
      </c>
      <c r="BM144" s="158" t="s">
        <v>178</v>
      </c>
    </row>
    <row r="145" spans="2:65" s="1" customFormat="1" ht="16.5" customHeight="1">
      <c r="B145" s="118"/>
      <c r="C145" s="148" t="s">
        <v>179</v>
      </c>
      <c r="D145" s="148" t="s">
        <v>140</v>
      </c>
      <c r="E145" s="149" t="s">
        <v>180</v>
      </c>
      <c r="F145" s="150" t="s">
        <v>181</v>
      </c>
      <c r="G145" s="151" t="s">
        <v>182</v>
      </c>
      <c r="H145" s="152">
        <v>5</v>
      </c>
      <c r="I145" s="153"/>
      <c r="J145" s="152">
        <f t="shared" si="5"/>
        <v>0</v>
      </c>
      <c r="K145" s="154"/>
      <c r="L145" s="28"/>
      <c r="M145" s="155" t="s">
        <v>1</v>
      </c>
      <c r="N145" s="117" t="s">
        <v>42</v>
      </c>
      <c r="P145" s="156">
        <f t="shared" si="6"/>
        <v>0</v>
      </c>
      <c r="Q145" s="156">
        <v>0</v>
      </c>
      <c r="R145" s="156">
        <f t="shared" si="7"/>
        <v>0</v>
      </c>
      <c r="S145" s="156">
        <v>0</v>
      </c>
      <c r="T145" s="157">
        <f t="shared" si="8"/>
        <v>0</v>
      </c>
      <c r="AR145" s="158" t="s">
        <v>159</v>
      </c>
      <c r="AT145" s="158" t="s">
        <v>140</v>
      </c>
      <c r="AU145" s="158" t="s">
        <v>114</v>
      </c>
      <c r="AY145" s="13" t="s">
        <v>136</v>
      </c>
      <c r="BE145" s="159">
        <f t="shared" si="9"/>
        <v>0</v>
      </c>
      <c r="BF145" s="159">
        <f t="shared" si="10"/>
        <v>0</v>
      </c>
      <c r="BG145" s="159">
        <f t="shared" si="11"/>
        <v>0</v>
      </c>
      <c r="BH145" s="159">
        <f t="shared" si="12"/>
        <v>0</v>
      </c>
      <c r="BI145" s="159">
        <f t="shared" si="13"/>
        <v>0</v>
      </c>
      <c r="BJ145" s="13" t="s">
        <v>114</v>
      </c>
      <c r="BK145" s="160">
        <f t="shared" si="14"/>
        <v>0</v>
      </c>
      <c r="BL145" s="13" t="s">
        <v>159</v>
      </c>
      <c r="BM145" s="158" t="s">
        <v>183</v>
      </c>
    </row>
    <row r="146" spans="2:65" s="1" customFormat="1" ht="24.2" customHeight="1">
      <c r="B146" s="118"/>
      <c r="C146" s="148" t="s">
        <v>184</v>
      </c>
      <c r="D146" s="148" t="s">
        <v>140</v>
      </c>
      <c r="E146" s="149" t="s">
        <v>185</v>
      </c>
      <c r="F146" s="150" t="s">
        <v>186</v>
      </c>
      <c r="G146" s="151" t="s">
        <v>187</v>
      </c>
      <c r="H146" s="152">
        <v>450</v>
      </c>
      <c r="I146" s="153"/>
      <c r="J146" s="152">
        <f t="shared" si="5"/>
        <v>0</v>
      </c>
      <c r="K146" s="154"/>
      <c r="L146" s="28"/>
      <c r="M146" s="155" t="s">
        <v>1</v>
      </c>
      <c r="N146" s="117" t="s">
        <v>42</v>
      </c>
      <c r="P146" s="156">
        <f t="shared" si="6"/>
        <v>0</v>
      </c>
      <c r="Q146" s="156">
        <v>0</v>
      </c>
      <c r="R146" s="156">
        <f t="shared" si="7"/>
        <v>0</v>
      </c>
      <c r="S146" s="156">
        <v>0</v>
      </c>
      <c r="T146" s="157">
        <f t="shared" si="8"/>
        <v>0</v>
      </c>
      <c r="AR146" s="158" t="s">
        <v>159</v>
      </c>
      <c r="AT146" s="158" t="s">
        <v>140</v>
      </c>
      <c r="AU146" s="158" t="s">
        <v>114</v>
      </c>
      <c r="AY146" s="13" t="s">
        <v>136</v>
      </c>
      <c r="BE146" s="159">
        <f t="shared" si="9"/>
        <v>0</v>
      </c>
      <c r="BF146" s="159">
        <f t="shared" si="10"/>
        <v>0</v>
      </c>
      <c r="BG146" s="159">
        <f t="shared" si="11"/>
        <v>0</v>
      </c>
      <c r="BH146" s="159">
        <f t="shared" si="12"/>
        <v>0</v>
      </c>
      <c r="BI146" s="159">
        <f t="shared" si="13"/>
        <v>0</v>
      </c>
      <c r="BJ146" s="13" t="s">
        <v>114</v>
      </c>
      <c r="BK146" s="160">
        <f t="shared" si="14"/>
        <v>0</v>
      </c>
      <c r="BL146" s="13" t="s">
        <v>159</v>
      </c>
      <c r="BM146" s="158" t="s">
        <v>188</v>
      </c>
    </row>
    <row r="147" spans="2:65" s="1" customFormat="1" ht="24.2" customHeight="1">
      <c r="B147" s="118"/>
      <c r="C147" s="148" t="s">
        <v>189</v>
      </c>
      <c r="D147" s="148" t="s">
        <v>140</v>
      </c>
      <c r="E147" s="149" t="s">
        <v>190</v>
      </c>
      <c r="F147" s="150" t="s">
        <v>191</v>
      </c>
      <c r="G147" s="151" t="s">
        <v>187</v>
      </c>
      <c r="H147" s="152">
        <v>40</v>
      </c>
      <c r="I147" s="153"/>
      <c r="J147" s="152">
        <f t="shared" si="5"/>
        <v>0</v>
      </c>
      <c r="K147" s="154"/>
      <c r="L147" s="28"/>
      <c r="M147" s="155" t="s">
        <v>1</v>
      </c>
      <c r="N147" s="117" t="s">
        <v>42</v>
      </c>
      <c r="P147" s="156">
        <f t="shared" si="6"/>
        <v>0</v>
      </c>
      <c r="Q147" s="156">
        <v>0</v>
      </c>
      <c r="R147" s="156">
        <f t="shared" si="7"/>
        <v>0</v>
      </c>
      <c r="S147" s="156">
        <v>0</v>
      </c>
      <c r="T147" s="157">
        <f t="shared" si="8"/>
        <v>0</v>
      </c>
      <c r="AR147" s="158" t="s">
        <v>159</v>
      </c>
      <c r="AT147" s="158" t="s">
        <v>140</v>
      </c>
      <c r="AU147" s="158" t="s">
        <v>114</v>
      </c>
      <c r="AY147" s="13" t="s">
        <v>136</v>
      </c>
      <c r="BE147" s="159">
        <f t="shared" si="9"/>
        <v>0</v>
      </c>
      <c r="BF147" s="159">
        <f t="shared" si="10"/>
        <v>0</v>
      </c>
      <c r="BG147" s="159">
        <f t="shared" si="11"/>
        <v>0</v>
      </c>
      <c r="BH147" s="159">
        <f t="shared" si="12"/>
        <v>0</v>
      </c>
      <c r="BI147" s="159">
        <f t="shared" si="13"/>
        <v>0</v>
      </c>
      <c r="BJ147" s="13" t="s">
        <v>114</v>
      </c>
      <c r="BK147" s="160">
        <f t="shared" si="14"/>
        <v>0</v>
      </c>
      <c r="BL147" s="13" t="s">
        <v>159</v>
      </c>
      <c r="BM147" s="158" t="s">
        <v>192</v>
      </c>
    </row>
    <row r="148" spans="2:65" s="1" customFormat="1" ht="16.5" customHeight="1">
      <c r="B148" s="118"/>
      <c r="C148" s="148" t="s">
        <v>193</v>
      </c>
      <c r="D148" s="148" t="s">
        <v>140</v>
      </c>
      <c r="E148" s="149" t="s">
        <v>194</v>
      </c>
      <c r="F148" s="150" t="s">
        <v>195</v>
      </c>
      <c r="G148" s="151" t="s">
        <v>187</v>
      </c>
      <c r="H148" s="152">
        <v>45</v>
      </c>
      <c r="I148" s="153"/>
      <c r="J148" s="152">
        <f t="shared" si="5"/>
        <v>0</v>
      </c>
      <c r="K148" s="154"/>
      <c r="L148" s="28"/>
      <c r="M148" s="155" t="s">
        <v>1</v>
      </c>
      <c r="N148" s="117" t="s">
        <v>42</v>
      </c>
      <c r="P148" s="156">
        <f t="shared" si="6"/>
        <v>0</v>
      </c>
      <c r="Q148" s="156">
        <v>0</v>
      </c>
      <c r="R148" s="156">
        <f t="shared" si="7"/>
        <v>0</v>
      </c>
      <c r="S148" s="156">
        <v>0</v>
      </c>
      <c r="T148" s="157">
        <f t="shared" si="8"/>
        <v>0</v>
      </c>
      <c r="AR148" s="158" t="s">
        <v>159</v>
      </c>
      <c r="AT148" s="158" t="s">
        <v>140</v>
      </c>
      <c r="AU148" s="158" t="s">
        <v>114</v>
      </c>
      <c r="AY148" s="13" t="s">
        <v>136</v>
      </c>
      <c r="BE148" s="159">
        <f t="shared" si="9"/>
        <v>0</v>
      </c>
      <c r="BF148" s="159">
        <f t="shared" si="10"/>
        <v>0</v>
      </c>
      <c r="BG148" s="159">
        <f t="shared" si="11"/>
        <v>0</v>
      </c>
      <c r="BH148" s="159">
        <f t="shared" si="12"/>
        <v>0</v>
      </c>
      <c r="BI148" s="159">
        <f t="shared" si="13"/>
        <v>0</v>
      </c>
      <c r="BJ148" s="13" t="s">
        <v>114</v>
      </c>
      <c r="BK148" s="160">
        <f t="shared" si="14"/>
        <v>0</v>
      </c>
      <c r="BL148" s="13" t="s">
        <v>159</v>
      </c>
      <c r="BM148" s="158" t="s">
        <v>196</v>
      </c>
    </row>
    <row r="149" spans="2:65" s="1" customFormat="1" ht="16.5" customHeight="1">
      <c r="B149" s="118"/>
      <c r="C149" s="148" t="s">
        <v>197</v>
      </c>
      <c r="D149" s="148" t="s">
        <v>140</v>
      </c>
      <c r="E149" s="149" t="s">
        <v>198</v>
      </c>
      <c r="F149" s="150" t="s">
        <v>199</v>
      </c>
      <c r="G149" s="151" t="s">
        <v>187</v>
      </c>
      <c r="H149" s="152">
        <v>50</v>
      </c>
      <c r="I149" s="153"/>
      <c r="J149" s="152">
        <f t="shared" si="5"/>
        <v>0</v>
      </c>
      <c r="K149" s="154"/>
      <c r="L149" s="28"/>
      <c r="M149" s="155" t="s">
        <v>1</v>
      </c>
      <c r="N149" s="117" t="s">
        <v>42</v>
      </c>
      <c r="P149" s="156">
        <f t="shared" si="6"/>
        <v>0</v>
      </c>
      <c r="Q149" s="156">
        <v>0</v>
      </c>
      <c r="R149" s="156">
        <f t="shared" si="7"/>
        <v>0</v>
      </c>
      <c r="S149" s="156">
        <v>0</v>
      </c>
      <c r="T149" s="157">
        <f t="shared" si="8"/>
        <v>0</v>
      </c>
      <c r="AR149" s="158" t="s">
        <v>159</v>
      </c>
      <c r="AT149" s="158" t="s">
        <v>140</v>
      </c>
      <c r="AU149" s="158" t="s">
        <v>114</v>
      </c>
      <c r="AY149" s="13" t="s">
        <v>136</v>
      </c>
      <c r="BE149" s="159">
        <f t="shared" si="9"/>
        <v>0</v>
      </c>
      <c r="BF149" s="159">
        <f t="shared" si="10"/>
        <v>0</v>
      </c>
      <c r="BG149" s="159">
        <f t="shared" si="11"/>
        <v>0</v>
      </c>
      <c r="BH149" s="159">
        <f t="shared" si="12"/>
        <v>0</v>
      </c>
      <c r="BI149" s="159">
        <f t="shared" si="13"/>
        <v>0</v>
      </c>
      <c r="BJ149" s="13" t="s">
        <v>114</v>
      </c>
      <c r="BK149" s="160">
        <f t="shared" si="14"/>
        <v>0</v>
      </c>
      <c r="BL149" s="13" t="s">
        <v>159</v>
      </c>
      <c r="BM149" s="158" t="s">
        <v>200</v>
      </c>
    </row>
    <row r="150" spans="2:65" s="1" customFormat="1" ht="24.2" customHeight="1">
      <c r="B150" s="118"/>
      <c r="C150" s="148" t="s">
        <v>201</v>
      </c>
      <c r="D150" s="148" t="s">
        <v>140</v>
      </c>
      <c r="E150" s="149" t="s">
        <v>202</v>
      </c>
      <c r="F150" s="150" t="s">
        <v>203</v>
      </c>
      <c r="G150" s="151" t="s">
        <v>143</v>
      </c>
      <c r="H150" s="152">
        <v>20</v>
      </c>
      <c r="I150" s="153"/>
      <c r="J150" s="152">
        <f t="shared" si="5"/>
        <v>0</v>
      </c>
      <c r="K150" s="154"/>
      <c r="L150" s="28"/>
      <c r="M150" s="155" t="s">
        <v>1</v>
      </c>
      <c r="N150" s="117" t="s">
        <v>42</v>
      </c>
      <c r="P150" s="156">
        <f t="shared" si="6"/>
        <v>0</v>
      </c>
      <c r="Q150" s="156">
        <v>0</v>
      </c>
      <c r="R150" s="156">
        <f t="shared" si="7"/>
        <v>0</v>
      </c>
      <c r="S150" s="156">
        <v>0</v>
      </c>
      <c r="T150" s="157">
        <f t="shared" si="8"/>
        <v>0</v>
      </c>
      <c r="AR150" s="158" t="s">
        <v>84</v>
      </c>
      <c r="AT150" s="158" t="s">
        <v>140</v>
      </c>
      <c r="AU150" s="158" t="s">
        <v>114</v>
      </c>
      <c r="AY150" s="13" t="s">
        <v>136</v>
      </c>
      <c r="BE150" s="159">
        <f t="shared" si="9"/>
        <v>0</v>
      </c>
      <c r="BF150" s="159">
        <f t="shared" si="10"/>
        <v>0</v>
      </c>
      <c r="BG150" s="159">
        <f t="shared" si="11"/>
        <v>0</v>
      </c>
      <c r="BH150" s="159">
        <f t="shared" si="12"/>
        <v>0</v>
      </c>
      <c r="BI150" s="159">
        <f t="shared" si="13"/>
        <v>0</v>
      </c>
      <c r="BJ150" s="13" t="s">
        <v>114</v>
      </c>
      <c r="BK150" s="160">
        <f t="shared" si="14"/>
        <v>0</v>
      </c>
      <c r="BL150" s="13" t="s">
        <v>84</v>
      </c>
      <c r="BM150" s="158" t="s">
        <v>204</v>
      </c>
    </row>
    <row r="151" spans="2:65" s="1" customFormat="1" ht="16.5" customHeight="1">
      <c r="B151" s="118"/>
      <c r="C151" s="148" t="s">
        <v>205</v>
      </c>
      <c r="D151" s="148" t="s">
        <v>140</v>
      </c>
      <c r="E151" s="149" t="s">
        <v>206</v>
      </c>
      <c r="F151" s="150" t="s">
        <v>157</v>
      </c>
      <c r="G151" s="151" t="s">
        <v>158</v>
      </c>
      <c r="H151" s="153"/>
      <c r="I151" s="153"/>
      <c r="J151" s="152">
        <f t="shared" si="5"/>
        <v>0</v>
      </c>
      <c r="K151" s="154"/>
      <c r="L151" s="28"/>
      <c r="M151" s="155" t="s">
        <v>1</v>
      </c>
      <c r="N151" s="117" t="s">
        <v>42</v>
      </c>
      <c r="P151" s="156">
        <f t="shared" si="6"/>
        <v>0</v>
      </c>
      <c r="Q151" s="156">
        <v>0</v>
      </c>
      <c r="R151" s="156">
        <f t="shared" si="7"/>
        <v>0</v>
      </c>
      <c r="S151" s="156">
        <v>0</v>
      </c>
      <c r="T151" s="157">
        <f t="shared" si="8"/>
        <v>0</v>
      </c>
      <c r="AR151" s="158" t="s">
        <v>159</v>
      </c>
      <c r="AT151" s="158" t="s">
        <v>140</v>
      </c>
      <c r="AU151" s="158" t="s">
        <v>114</v>
      </c>
      <c r="AY151" s="13" t="s">
        <v>136</v>
      </c>
      <c r="BE151" s="159">
        <f t="shared" si="9"/>
        <v>0</v>
      </c>
      <c r="BF151" s="159">
        <f t="shared" si="10"/>
        <v>0</v>
      </c>
      <c r="BG151" s="159">
        <f t="shared" si="11"/>
        <v>0</v>
      </c>
      <c r="BH151" s="159">
        <f t="shared" si="12"/>
        <v>0</v>
      </c>
      <c r="BI151" s="159">
        <f t="shared" si="13"/>
        <v>0</v>
      </c>
      <c r="BJ151" s="13" t="s">
        <v>114</v>
      </c>
      <c r="BK151" s="160">
        <f t="shared" si="14"/>
        <v>0</v>
      </c>
      <c r="BL151" s="13" t="s">
        <v>159</v>
      </c>
      <c r="BM151" s="158" t="s">
        <v>207</v>
      </c>
    </row>
    <row r="152" spans="2:65" s="1" customFormat="1" ht="16.5" customHeight="1">
      <c r="B152" s="118"/>
      <c r="C152" s="148" t="s">
        <v>208</v>
      </c>
      <c r="D152" s="148" t="s">
        <v>140</v>
      </c>
      <c r="E152" s="149" t="s">
        <v>209</v>
      </c>
      <c r="F152" s="150" t="s">
        <v>210</v>
      </c>
      <c r="G152" s="151" t="s">
        <v>158</v>
      </c>
      <c r="H152" s="153"/>
      <c r="I152" s="153"/>
      <c r="J152" s="152">
        <f t="shared" si="5"/>
        <v>0</v>
      </c>
      <c r="K152" s="154"/>
      <c r="L152" s="28"/>
      <c r="M152" s="155" t="s">
        <v>1</v>
      </c>
      <c r="N152" s="117" t="s">
        <v>42</v>
      </c>
      <c r="P152" s="156">
        <f t="shared" si="6"/>
        <v>0</v>
      </c>
      <c r="Q152" s="156">
        <v>0</v>
      </c>
      <c r="R152" s="156">
        <f t="shared" si="7"/>
        <v>0</v>
      </c>
      <c r="S152" s="156">
        <v>0</v>
      </c>
      <c r="T152" s="157">
        <f t="shared" si="8"/>
        <v>0</v>
      </c>
      <c r="AR152" s="158" t="s">
        <v>211</v>
      </c>
      <c r="AT152" s="158" t="s">
        <v>140</v>
      </c>
      <c r="AU152" s="158" t="s">
        <v>114</v>
      </c>
      <c r="AY152" s="13" t="s">
        <v>136</v>
      </c>
      <c r="BE152" s="159">
        <f t="shared" si="9"/>
        <v>0</v>
      </c>
      <c r="BF152" s="159">
        <f t="shared" si="10"/>
        <v>0</v>
      </c>
      <c r="BG152" s="159">
        <f t="shared" si="11"/>
        <v>0</v>
      </c>
      <c r="BH152" s="159">
        <f t="shared" si="12"/>
        <v>0</v>
      </c>
      <c r="BI152" s="159">
        <f t="shared" si="13"/>
        <v>0</v>
      </c>
      <c r="BJ152" s="13" t="s">
        <v>114</v>
      </c>
      <c r="BK152" s="160">
        <f t="shared" si="14"/>
        <v>0</v>
      </c>
      <c r="BL152" s="13" t="s">
        <v>211</v>
      </c>
      <c r="BM152" s="158" t="s">
        <v>212</v>
      </c>
    </row>
    <row r="153" spans="2:65" s="1" customFormat="1" ht="16.5" customHeight="1">
      <c r="B153" s="118"/>
      <c r="C153" s="148" t="s">
        <v>213</v>
      </c>
      <c r="D153" s="148" t="s">
        <v>140</v>
      </c>
      <c r="E153" s="149" t="s">
        <v>214</v>
      </c>
      <c r="F153" s="150" t="s">
        <v>215</v>
      </c>
      <c r="G153" s="151" t="s">
        <v>143</v>
      </c>
      <c r="H153" s="152">
        <v>20</v>
      </c>
      <c r="I153" s="153"/>
      <c r="J153" s="152">
        <f t="shared" si="5"/>
        <v>0</v>
      </c>
      <c r="K153" s="154"/>
      <c r="L153" s="28"/>
      <c r="M153" s="155" t="s">
        <v>1</v>
      </c>
      <c r="N153" s="117" t="s">
        <v>42</v>
      </c>
      <c r="P153" s="156">
        <f t="shared" si="6"/>
        <v>0</v>
      </c>
      <c r="Q153" s="156">
        <v>0</v>
      </c>
      <c r="R153" s="156">
        <f t="shared" si="7"/>
        <v>0</v>
      </c>
      <c r="S153" s="156">
        <v>0</v>
      </c>
      <c r="T153" s="157">
        <f t="shared" si="8"/>
        <v>0</v>
      </c>
      <c r="AR153" s="158" t="s">
        <v>84</v>
      </c>
      <c r="AT153" s="158" t="s">
        <v>140</v>
      </c>
      <c r="AU153" s="158" t="s">
        <v>114</v>
      </c>
      <c r="AY153" s="13" t="s">
        <v>136</v>
      </c>
      <c r="BE153" s="159">
        <f t="shared" si="9"/>
        <v>0</v>
      </c>
      <c r="BF153" s="159">
        <f t="shared" si="10"/>
        <v>0</v>
      </c>
      <c r="BG153" s="159">
        <f t="shared" si="11"/>
        <v>0</v>
      </c>
      <c r="BH153" s="159">
        <f t="shared" si="12"/>
        <v>0</v>
      </c>
      <c r="BI153" s="159">
        <f t="shared" si="13"/>
        <v>0</v>
      </c>
      <c r="BJ153" s="13" t="s">
        <v>114</v>
      </c>
      <c r="BK153" s="160">
        <f t="shared" si="14"/>
        <v>0</v>
      </c>
      <c r="BL153" s="13" t="s">
        <v>84</v>
      </c>
      <c r="BM153" s="158" t="s">
        <v>216</v>
      </c>
    </row>
    <row r="154" spans="2:65" s="11" customFormat="1" ht="22.9" customHeight="1">
      <c r="B154" s="136"/>
      <c r="D154" s="137" t="s">
        <v>75</v>
      </c>
      <c r="E154" s="146" t="s">
        <v>217</v>
      </c>
      <c r="F154" s="146" t="s">
        <v>218</v>
      </c>
      <c r="I154" s="139"/>
      <c r="J154" s="147">
        <f>BK154</f>
        <v>0</v>
      </c>
      <c r="L154" s="136"/>
      <c r="M154" s="141"/>
      <c r="P154" s="142">
        <f>SUM(P155:P160)</f>
        <v>0</v>
      </c>
      <c r="R154" s="142">
        <f>SUM(R155:R160)</f>
        <v>1.24E-2</v>
      </c>
      <c r="T154" s="143">
        <f>SUM(T155:T160)</f>
        <v>0</v>
      </c>
      <c r="AR154" s="137" t="s">
        <v>139</v>
      </c>
      <c r="AT154" s="144" t="s">
        <v>75</v>
      </c>
      <c r="AU154" s="144" t="s">
        <v>84</v>
      </c>
      <c r="AY154" s="137" t="s">
        <v>136</v>
      </c>
      <c r="BK154" s="145">
        <f>SUM(BK155:BK160)</f>
        <v>0</v>
      </c>
    </row>
    <row r="155" spans="2:65" s="1" customFormat="1" ht="16.5" customHeight="1">
      <c r="B155" s="118"/>
      <c r="C155" s="148" t="s">
        <v>219</v>
      </c>
      <c r="D155" s="148" t="s">
        <v>140</v>
      </c>
      <c r="E155" s="149" t="s">
        <v>220</v>
      </c>
      <c r="F155" s="150" t="s">
        <v>221</v>
      </c>
      <c r="G155" s="151" t="s">
        <v>187</v>
      </c>
      <c r="H155" s="152">
        <v>50</v>
      </c>
      <c r="I155" s="153"/>
      <c r="J155" s="152">
        <f t="shared" ref="J155:J160" si="15">ROUND(I155*H155,3)</f>
        <v>0</v>
      </c>
      <c r="K155" s="154"/>
      <c r="L155" s="28"/>
      <c r="M155" s="155" t="s">
        <v>1</v>
      </c>
      <c r="N155" s="117" t="s">
        <v>42</v>
      </c>
      <c r="P155" s="156">
        <f t="shared" ref="P155:P160" si="16">O155*H155</f>
        <v>0</v>
      </c>
      <c r="Q155" s="156">
        <v>0</v>
      </c>
      <c r="R155" s="156">
        <f t="shared" ref="R155:R160" si="17">Q155*H155</f>
        <v>0</v>
      </c>
      <c r="S155" s="156">
        <v>0</v>
      </c>
      <c r="T155" s="157">
        <f t="shared" ref="T155:T160" si="18">S155*H155</f>
        <v>0</v>
      </c>
      <c r="AR155" s="158" t="s">
        <v>159</v>
      </c>
      <c r="AT155" s="158" t="s">
        <v>140</v>
      </c>
      <c r="AU155" s="158" t="s">
        <v>114</v>
      </c>
      <c r="AY155" s="13" t="s">
        <v>136</v>
      </c>
      <c r="BE155" s="159">
        <f t="shared" ref="BE155:BE160" si="19">IF(N155="základná",J155,0)</f>
        <v>0</v>
      </c>
      <c r="BF155" s="159">
        <f t="shared" ref="BF155:BF160" si="20">IF(N155="znížená",J155,0)</f>
        <v>0</v>
      </c>
      <c r="BG155" s="159">
        <f t="shared" ref="BG155:BG160" si="21">IF(N155="zákl. prenesená",J155,0)</f>
        <v>0</v>
      </c>
      <c r="BH155" s="159">
        <f t="shared" ref="BH155:BH160" si="22">IF(N155="zníž. prenesená",J155,0)</f>
        <v>0</v>
      </c>
      <c r="BI155" s="159">
        <f t="shared" ref="BI155:BI160" si="23">IF(N155="nulová",J155,0)</f>
        <v>0</v>
      </c>
      <c r="BJ155" s="13" t="s">
        <v>114</v>
      </c>
      <c r="BK155" s="160">
        <f t="shared" ref="BK155:BK160" si="24">ROUND(I155*H155,3)</f>
        <v>0</v>
      </c>
      <c r="BL155" s="13" t="s">
        <v>159</v>
      </c>
      <c r="BM155" s="158" t="s">
        <v>222</v>
      </c>
    </row>
    <row r="156" spans="2:65" s="1" customFormat="1" ht="21.75" customHeight="1">
      <c r="B156" s="118"/>
      <c r="C156" s="161" t="s">
        <v>7</v>
      </c>
      <c r="D156" s="161" t="s">
        <v>134</v>
      </c>
      <c r="E156" s="162" t="s">
        <v>223</v>
      </c>
      <c r="F156" s="163" t="s">
        <v>224</v>
      </c>
      <c r="G156" s="164" t="s">
        <v>182</v>
      </c>
      <c r="H156" s="165">
        <v>5</v>
      </c>
      <c r="I156" s="166"/>
      <c r="J156" s="165">
        <f t="shared" si="15"/>
        <v>0</v>
      </c>
      <c r="K156" s="167"/>
      <c r="L156" s="168"/>
      <c r="M156" s="169" t="s">
        <v>1</v>
      </c>
      <c r="N156" s="170" t="s">
        <v>42</v>
      </c>
      <c r="P156" s="156">
        <f t="shared" si="16"/>
        <v>0</v>
      </c>
      <c r="Q156" s="156">
        <v>0</v>
      </c>
      <c r="R156" s="156">
        <f t="shared" si="17"/>
        <v>0</v>
      </c>
      <c r="S156" s="156">
        <v>0</v>
      </c>
      <c r="T156" s="157">
        <f t="shared" si="18"/>
        <v>0</v>
      </c>
      <c r="AR156" s="158" t="s">
        <v>114</v>
      </c>
      <c r="AT156" s="158" t="s">
        <v>134</v>
      </c>
      <c r="AU156" s="158" t="s">
        <v>114</v>
      </c>
      <c r="AY156" s="13" t="s">
        <v>136</v>
      </c>
      <c r="BE156" s="159">
        <f t="shared" si="19"/>
        <v>0</v>
      </c>
      <c r="BF156" s="159">
        <f t="shared" si="20"/>
        <v>0</v>
      </c>
      <c r="BG156" s="159">
        <f t="shared" si="21"/>
        <v>0</v>
      </c>
      <c r="BH156" s="159">
        <f t="shared" si="22"/>
        <v>0</v>
      </c>
      <c r="BI156" s="159">
        <f t="shared" si="23"/>
        <v>0</v>
      </c>
      <c r="BJ156" s="13" t="s">
        <v>114</v>
      </c>
      <c r="BK156" s="160">
        <f t="shared" si="24"/>
        <v>0</v>
      </c>
      <c r="BL156" s="13" t="s">
        <v>84</v>
      </c>
      <c r="BM156" s="158" t="s">
        <v>225</v>
      </c>
    </row>
    <row r="157" spans="2:65" s="1" customFormat="1" ht="16.5" customHeight="1">
      <c r="B157" s="118"/>
      <c r="C157" s="161" t="s">
        <v>226</v>
      </c>
      <c r="D157" s="161" t="s">
        <v>134</v>
      </c>
      <c r="E157" s="162" t="s">
        <v>227</v>
      </c>
      <c r="F157" s="163" t="s">
        <v>228</v>
      </c>
      <c r="G157" s="164" t="s">
        <v>187</v>
      </c>
      <c r="H157" s="165">
        <v>40</v>
      </c>
      <c r="I157" s="166"/>
      <c r="J157" s="165">
        <f t="shared" si="15"/>
        <v>0</v>
      </c>
      <c r="K157" s="167"/>
      <c r="L157" s="168"/>
      <c r="M157" s="169" t="s">
        <v>1</v>
      </c>
      <c r="N157" s="170" t="s">
        <v>42</v>
      </c>
      <c r="P157" s="156">
        <f t="shared" si="16"/>
        <v>0</v>
      </c>
      <c r="Q157" s="156">
        <v>3.1E-4</v>
      </c>
      <c r="R157" s="156">
        <f t="shared" si="17"/>
        <v>1.24E-2</v>
      </c>
      <c r="S157" s="156">
        <v>0</v>
      </c>
      <c r="T157" s="157">
        <f t="shared" si="18"/>
        <v>0</v>
      </c>
      <c r="AR157" s="158" t="s">
        <v>211</v>
      </c>
      <c r="AT157" s="158" t="s">
        <v>134</v>
      </c>
      <c r="AU157" s="158" t="s">
        <v>114</v>
      </c>
      <c r="AY157" s="13" t="s">
        <v>136</v>
      </c>
      <c r="BE157" s="159">
        <f t="shared" si="19"/>
        <v>0</v>
      </c>
      <c r="BF157" s="159">
        <f t="shared" si="20"/>
        <v>0</v>
      </c>
      <c r="BG157" s="159">
        <f t="shared" si="21"/>
        <v>0</v>
      </c>
      <c r="BH157" s="159">
        <f t="shared" si="22"/>
        <v>0</v>
      </c>
      <c r="BI157" s="159">
        <f t="shared" si="23"/>
        <v>0</v>
      </c>
      <c r="BJ157" s="13" t="s">
        <v>114</v>
      </c>
      <c r="BK157" s="160">
        <f t="shared" si="24"/>
        <v>0</v>
      </c>
      <c r="BL157" s="13" t="s">
        <v>211</v>
      </c>
      <c r="BM157" s="158" t="s">
        <v>229</v>
      </c>
    </row>
    <row r="158" spans="2:65" s="1" customFormat="1" ht="16.5" customHeight="1">
      <c r="B158" s="118"/>
      <c r="C158" s="161" t="s">
        <v>230</v>
      </c>
      <c r="D158" s="161" t="s">
        <v>134</v>
      </c>
      <c r="E158" s="162" t="s">
        <v>231</v>
      </c>
      <c r="F158" s="163" t="s">
        <v>232</v>
      </c>
      <c r="G158" s="164" t="s">
        <v>233</v>
      </c>
      <c r="H158" s="165">
        <v>1</v>
      </c>
      <c r="I158" s="166"/>
      <c r="J158" s="165">
        <f t="shared" si="15"/>
        <v>0</v>
      </c>
      <c r="K158" s="167"/>
      <c r="L158" s="168"/>
      <c r="M158" s="169" t="s">
        <v>1</v>
      </c>
      <c r="N158" s="170" t="s">
        <v>42</v>
      </c>
      <c r="P158" s="156">
        <f t="shared" si="16"/>
        <v>0</v>
      </c>
      <c r="Q158" s="156">
        <v>0</v>
      </c>
      <c r="R158" s="156">
        <f t="shared" si="17"/>
        <v>0</v>
      </c>
      <c r="S158" s="156">
        <v>0</v>
      </c>
      <c r="T158" s="157">
        <f t="shared" si="18"/>
        <v>0</v>
      </c>
      <c r="AR158" s="158" t="s">
        <v>114</v>
      </c>
      <c r="AT158" s="158" t="s">
        <v>134</v>
      </c>
      <c r="AU158" s="158" t="s">
        <v>114</v>
      </c>
      <c r="AY158" s="13" t="s">
        <v>136</v>
      </c>
      <c r="BE158" s="159">
        <f t="shared" si="19"/>
        <v>0</v>
      </c>
      <c r="BF158" s="159">
        <f t="shared" si="20"/>
        <v>0</v>
      </c>
      <c r="BG158" s="159">
        <f t="shared" si="21"/>
        <v>0</v>
      </c>
      <c r="BH158" s="159">
        <f t="shared" si="22"/>
        <v>0</v>
      </c>
      <c r="BI158" s="159">
        <f t="shared" si="23"/>
        <v>0</v>
      </c>
      <c r="BJ158" s="13" t="s">
        <v>114</v>
      </c>
      <c r="BK158" s="160">
        <f t="shared" si="24"/>
        <v>0</v>
      </c>
      <c r="BL158" s="13" t="s">
        <v>84</v>
      </c>
      <c r="BM158" s="158" t="s">
        <v>234</v>
      </c>
    </row>
    <row r="159" spans="2:65" s="1" customFormat="1" ht="16.5" customHeight="1">
      <c r="B159" s="118"/>
      <c r="C159" s="161" t="s">
        <v>235</v>
      </c>
      <c r="D159" s="161" t="s">
        <v>134</v>
      </c>
      <c r="E159" s="162" t="s">
        <v>236</v>
      </c>
      <c r="F159" s="163" t="s">
        <v>237</v>
      </c>
      <c r="G159" s="164" t="s">
        <v>158</v>
      </c>
      <c r="H159" s="166"/>
      <c r="I159" s="166"/>
      <c r="J159" s="165">
        <f t="shared" si="15"/>
        <v>0</v>
      </c>
      <c r="K159" s="167"/>
      <c r="L159" s="168"/>
      <c r="M159" s="169" t="s">
        <v>1</v>
      </c>
      <c r="N159" s="170" t="s">
        <v>42</v>
      </c>
      <c r="P159" s="156">
        <f t="shared" si="16"/>
        <v>0</v>
      </c>
      <c r="Q159" s="156">
        <v>0</v>
      </c>
      <c r="R159" s="156">
        <f t="shared" si="17"/>
        <v>0</v>
      </c>
      <c r="S159" s="156">
        <v>0</v>
      </c>
      <c r="T159" s="157">
        <f t="shared" si="18"/>
        <v>0</v>
      </c>
      <c r="AR159" s="158" t="s">
        <v>114</v>
      </c>
      <c r="AT159" s="158" t="s">
        <v>134</v>
      </c>
      <c r="AU159" s="158" t="s">
        <v>114</v>
      </c>
      <c r="AY159" s="13" t="s">
        <v>136</v>
      </c>
      <c r="BE159" s="159">
        <f t="shared" si="19"/>
        <v>0</v>
      </c>
      <c r="BF159" s="159">
        <f t="shared" si="20"/>
        <v>0</v>
      </c>
      <c r="BG159" s="159">
        <f t="shared" si="21"/>
        <v>0</v>
      </c>
      <c r="BH159" s="159">
        <f t="shared" si="22"/>
        <v>0</v>
      </c>
      <c r="BI159" s="159">
        <f t="shared" si="23"/>
        <v>0</v>
      </c>
      <c r="BJ159" s="13" t="s">
        <v>114</v>
      </c>
      <c r="BK159" s="160">
        <f t="shared" si="24"/>
        <v>0</v>
      </c>
      <c r="BL159" s="13" t="s">
        <v>84</v>
      </c>
      <c r="BM159" s="158" t="s">
        <v>238</v>
      </c>
    </row>
    <row r="160" spans="2:65" s="1" customFormat="1" ht="16.5" customHeight="1">
      <c r="B160" s="118"/>
      <c r="C160" s="148" t="s">
        <v>239</v>
      </c>
      <c r="D160" s="148" t="s">
        <v>140</v>
      </c>
      <c r="E160" s="149" t="s">
        <v>240</v>
      </c>
      <c r="F160" s="150" t="s">
        <v>241</v>
      </c>
      <c r="G160" s="151" t="s">
        <v>158</v>
      </c>
      <c r="H160" s="153"/>
      <c r="I160" s="153"/>
      <c r="J160" s="152">
        <f t="shared" si="15"/>
        <v>0</v>
      </c>
      <c r="K160" s="154"/>
      <c r="L160" s="28"/>
      <c r="M160" s="155" t="s">
        <v>1</v>
      </c>
      <c r="N160" s="117" t="s">
        <v>42</v>
      </c>
      <c r="P160" s="156">
        <f t="shared" si="16"/>
        <v>0</v>
      </c>
      <c r="Q160" s="156">
        <v>0</v>
      </c>
      <c r="R160" s="156">
        <f t="shared" si="17"/>
        <v>0</v>
      </c>
      <c r="S160" s="156">
        <v>0</v>
      </c>
      <c r="T160" s="157">
        <f t="shared" si="18"/>
        <v>0</v>
      </c>
      <c r="AR160" s="158" t="s">
        <v>84</v>
      </c>
      <c r="AT160" s="158" t="s">
        <v>140</v>
      </c>
      <c r="AU160" s="158" t="s">
        <v>114</v>
      </c>
      <c r="AY160" s="13" t="s">
        <v>136</v>
      </c>
      <c r="BE160" s="159">
        <f t="shared" si="19"/>
        <v>0</v>
      </c>
      <c r="BF160" s="159">
        <f t="shared" si="20"/>
        <v>0</v>
      </c>
      <c r="BG160" s="159">
        <f t="shared" si="21"/>
        <v>0</v>
      </c>
      <c r="BH160" s="159">
        <f t="shared" si="22"/>
        <v>0</v>
      </c>
      <c r="BI160" s="159">
        <f t="shared" si="23"/>
        <v>0</v>
      </c>
      <c r="BJ160" s="13" t="s">
        <v>114</v>
      </c>
      <c r="BK160" s="160">
        <f t="shared" si="24"/>
        <v>0</v>
      </c>
      <c r="BL160" s="13" t="s">
        <v>84</v>
      </c>
      <c r="BM160" s="158" t="s">
        <v>242</v>
      </c>
    </row>
    <row r="161" spans="2:65" s="11" customFormat="1" ht="22.9" customHeight="1">
      <c r="B161" s="136"/>
      <c r="D161" s="137" t="s">
        <v>75</v>
      </c>
      <c r="E161" s="146" t="s">
        <v>243</v>
      </c>
      <c r="F161" s="146" t="s">
        <v>244</v>
      </c>
      <c r="I161" s="139"/>
      <c r="J161" s="147">
        <f>BK161</f>
        <v>0</v>
      </c>
      <c r="L161" s="136"/>
      <c r="M161" s="141"/>
      <c r="P161" s="142">
        <f>SUM(P162:P166)</f>
        <v>0</v>
      </c>
      <c r="R161" s="142">
        <f>SUM(R162:R166)</f>
        <v>0</v>
      </c>
      <c r="T161" s="143">
        <f>SUM(T162:T166)</f>
        <v>0</v>
      </c>
      <c r="AR161" s="137" t="s">
        <v>144</v>
      </c>
      <c r="AT161" s="144" t="s">
        <v>75</v>
      </c>
      <c r="AU161" s="144" t="s">
        <v>84</v>
      </c>
      <c r="AY161" s="137" t="s">
        <v>136</v>
      </c>
      <c r="BK161" s="145">
        <f>SUM(BK162:BK166)</f>
        <v>0</v>
      </c>
    </row>
    <row r="162" spans="2:65" s="1" customFormat="1" ht="33" customHeight="1">
      <c r="B162" s="118"/>
      <c r="C162" s="148" t="s">
        <v>245</v>
      </c>
      <c r="D162" s="148" t="s">
        <v>140</v>
      </c>
      <c r="E162" s="149" t="s">
        <v>246</v>
      </c>
      <c r="F162" s="150" t="s">
        <v>247</v>
      </c>
      <c r="G162" s="151" t="s">
        <v>143</v>
      </c>
      <c r="H162" s="152">
        <v>50</v>
      </c>
      <c r="I162" s="153"/>
      <c r="J162" s="152">
        <f>ROUND(I162*H162,3)</f>
        <v>0</v>
      </c>
      <c r="K162" s="154"/>
      <c r="L162" s="28"/>
      <c r="M162" s="155" t="s">
        <v>1</v>
      </c>
      <c r="N162" s="117" t="s">
        <v>42</v>
      </c>
      <c r="P162" s="156">
        <f>O162*H162</f>
        <v>0</v>
      </c>
      <c r="Q162" s="156">
        <v>0</v>
      </c>
      <c r="R162" s="156">
        <f>Q162*H162</f>
        <v>0</v>
      </c>
      <c r="S162" s="156">
        <v>0</v>
      </c>
      <c r="T162" s="157">
        <f>S162*H162</f>
        <v>0</v>
      </c>
      <c r="AR162" s="158" t="s">
        <v>159</v>
      </c>
      <c r="AT162" s="158" t="s">
        <v>140</v>
      </c>
      <c r="AU162" s="158" t="s">
        <v>114</v>
      </c>
      <c r="AY162" s="13" t="s">
        <v>136</v>
      </c>
      <c r="BE162" s="159">
        <f>IF(N162="základná",J162,0)</f>
        <v>0</v>
      </c>
      <c r="BF162" s="159">
        <f>IF(N162="znížená",J162,0)</f>
        <v>0</v>
      </c>
      <c r="BG162" s="159">
        <f>IF(N162="zákl. prenesená",J162,0)</f>
        <v>0</v>
      </c>
      <c r="BH162" s="159">
        <f>IF(N162="zníž. prenesená",J162,0)</f>
        <v>0</v>
      </c>
      <c r="BI162" s="159">
        <f>IF(N162="nulová",J162,0)</f>
        <v>0</v>
      </c>
      <c r="BJ162" s="13" t="s">
        <v>114</v>
      </c>
      <c r="BK162" s="160">
        <f>ROUND(I162*H162,3)</f>
        <v>0</v>
      </c>
      <c r="BL162" s="13" t="s">
        <v>159</v>
      </c>
      <c r="BM162" s="158" t="s">
        <v>248</v>
      </c>
    </row>
    <row r="163" spans="2:65" s="1" customFormat="1" ht="33" customHeight="1">
      <c r="B163" s="118"/>
      <c r="C163" s="148" t="s">
        <v>249</v>
      </c>
      <c r="D163" s="148" t="s">
        <v>140</v>
      </c>
      <c r="E163" s="149" t="s">
        <v>250</v>
      </c>
      <c r="F163" s="150" t="s">
        <v>251</v>
      </c>
      <c r="G163" s="151" t="s">
        <v>143</v>
      </c>
      <c r="H163" s="152">
        <v>50</v>
      </c>
      <c r="I163" s="153"/>
      <c r="J163" s="152">
        <f>ROUND(I163*H163,3)</f>
        <v>0</v>
      </c>
      <c r="K163" s="154"/>
      <c r="L163" s="28"/>
      <c r="M163" s="155" t="s">
        <v>1</v>
      </c>
      <c r="N163" s="117" t="s">
        <v>42</v>
      </c>
      <c r="P163" s="156">
        <f>O163*H163</f>
        <v>0</v>
      </c>
      <c r="Q163" s="156">
        <v>0</v>
      </c>
      <c r="R163" s="156">
        <f>Q163*H163</f>
        <v>0</v>
      </c>
      <c r="S163" s="156">
        <v>0</v>
      </c>
      <c r="T163" s="157">
        <f>S163*H163</f>
        <v>0</v>
      </c>
      <c r="AR163" s="158" t="s">
        <v>84</v>
      </c>
      <c r="AT163" s="158" t="s">
        <v>140</v>
      </c>
      <c r="AU163" s="158" t="s">
        <v>114</v>
      </c>
      <c r="AY163" s="13" t="s">
        <v>136</v>
      </c>
      <c r="BE163" s="159">
        <f>IF(N163="základná",J163,0)</f>
        <v>0</v>
      </c>
      <c r="BF163" s="159">
        <f>IF(N163="znížená",J163,0)</f>
        <v>0</v>
      </c>
      <c r="BG163" s="159">
        <f>IF(N163="zákl. prenesená",J163,0)</f>
        <v>0</v>
      </c>
      <c r="BH163" s="159">
        <f>IF(N163="zníž. prenesená",J163,0)</f>
        <v>0</v>
      </c>
      <c r="BI163" s="159">
        <f>IF(N163="nulová",J163,0)</f>
        <v>0</v>
      </c>
      <c r="BJ163" s="13" t="s">
        <v>114</v>
      </c>
      <c r="BK163" s="160">
        <f>ROUND(I163*H163,3)</f>
        <v>0</v>
      </c>
      <c r="BL163" s="13" t="s">
        <v>84</v>
      </c>
      <c r="BM163" s="158" t="s">
        <v>252</v>
      </c>
    </row>
    <row r="164" spans="2:65" s="1" customFormat="1" ht="37.9" customHeight="1">
      <c r="B164" s="118"/>
      <c r="C164" s="148" t="s">
        <v>253</v>
      </c>
      <c r="D164" s="148" t="s">
        <v>140</v>
      </c>
      <c r="E164" s="149" t="s">
        <v>254</v>
      </c>
      <c r="F164" s="150" t="s">
        <v>255</v>
      </c>
      <c r="G164" s="151" t="s">
        <v>143</v>
      </c>
      <c r="H164" s="152">
        <v>50</v>
      </c>
      <c r="I164" s="153"/>
      <c r="J164" s="152">
        <f>ROUND(I164*H164,3)</f>
        <v>0</v>
      </c>
      <c r="K164" s="154"/>
      <c r="L164" s="28"/>
      <c r="M164" s="155" t="s">
        <v>1</v>
      </c>
      <c r="N164" s="117" t="s">
        <v>42</v>
      </c>
      <c r="P164" s="156">
        <f>O164*H164</f>
        <v>0</v>
      </c>
      <c r="Q164" s="156">
        <v>0</v>
      </c>
      <c r="R164" s="156">
        <f>Q164*H164</f>
        <v>0</v>
      </c>
      <c r="S164" s="156">
        <v>0</v>
      </c>
      <c r="T164" s="157">
        <f>S164*H164</f>
        <v>0</v>
      </c>
      <c r="AR164" s="158" t="s">
        <v>159</v>
      </c>
      <c r="AT164" s="158" t="s">
        <v>140</v>
      </c>
      <c r="AU164" s="158" t="s">
        <v>114</v>
      </c>
      <c r="AY164" s="13" t="s">
        <v>136</v>
      </c>
      <c r="BE164" s="159">
        <f>IF(N164="základná",J164,0)</f>
        <v>0</v>
      </c>
      <c r="BF164" s="159">
        <f>IF(N164="znížená",J164,0)</f>
        <v>0</v>
      </c>
      <c r="BG164" s="159">
        <f>IF(N164="zákl. prenesená",J164,0)</f>
        <v>0</v>
      </c>
      <c r="BH164" s="159">
        <f>IF(N164="zníž. prenesená",J164,0)</f>
        <v>0</v>
      </c>
      <c r="BI164" s="159">
        <f>IF(N164="nulová",J164,0)</f>
        <v>0</v>
      </c>
      <c r="BJ164" s="13" t="s">
        <v>114</v>
      </c>
      <c r="BK164" s="160">
        <f>ROUND(I164*H164,3)</f>
        <v>0</v>
      </c>
      <c r="BL164" s="13" t="s">
        <v>159</v>
      </c>
      <c r="BM164" s="158" t="s">
        <v>256</v>
      </c>
    </row>
    <row r="165" spans="2:65" s="1" customFormat="1" ht="24.2" customHeight="1">
      <c r="B165" s="118"/>
      <c r="C165" s="148" t="s">
        <v>257</v>
      </c>
      <c r="D165" s="148" t="s">
        <v>140</v>
      </c>
      <c r="E165" s="149" t="s">
        <v>258</v>
      </c>
      <c r="F165" s="150" t="s">
        <v>259</v>
      </c>
      <c r="G165" s="151" t="s">
        <v>143</v>
      </c>
      <c r="H165" s="152">
        <v>50</v>
      </c>
      <c r="I165" s="153"/>
      <c r="J165" s="152">
        <f>ROUND(I165*H165,3)</f>
        <v>0</v>
      </c>
      <c r="K165" s="154"/>
      <c r="L165" s="28"/>
      <c r="M165" s="155" t="s">
        <v>1</v>
      </c>
      <c r="N165" s="117" t="s">
        <v>42</v>
      </c>
      <c r="P165" s="156">
        <f>O165*H165</f>
        <v>0</v>
      </c>
      <c r="Q165" s="156">
        <v>0</v>
      </c>
      <c r="R165" s="156">
        <f>Q165*H165</f>
        <v>0</v>
      </c>
      <c r="S165" s="156">
        <v>0</v>
      </c>
      <c r="T165" s="157">
        <f>S165*H165</f>
        <v>0</v>
      </c>
      <c r="AR165" s="158" t="s">
        <v>159</v>
      </c>
      <c r="AT165" s="158" t="s">
        <v>140</v>
      </c>
      <c r="AU165" s="158" t="s">
        <v>114</v>
      </c>
      <c r="AY165" s="13" t="s">
        <v>136</v>
      </c>
      <c r="BE165" s="159">
        <f>IF(N165="základná",J165,0)</f>
        <v>0</v>
      </c>
      <c r="BF165" s="159">
        <f>IF(N165="znížená",J165,0)</f>
        <v>0</v>
      </c>
      <c r="BG165" s="159">
        <f>IF(N165="zákl. prenesená",J165,0)</f>
        <v>0</v>
      </c>
      <c r="BH165" s="159">
        <f>IF(N165="zníž. prenesená",J165,0)</f>
        <v>0</v>
      </c>
      <c r="BI165" s="159">
        <f>IF(N165="nulová",J165,0)</f>
        <v>0</v>
      </c>
      <c r="BJ165" s="13" t="s">
        <v>114</v>
      </c>
      <c r="BK165" s="160">
        <f>ROUND(I165*H165,3)</f>
        <v>0</v>
      </c>
      <c r="BL165" s="13" t="s">
        <v>159</v>
      </c>
      <c r="BM165" s="158" t="s">
        <v>260</v>
      </c>
    </row>
    <row r="166" spans="2:65" s="1" customFormat="1" ht="24.2" customHeight="1">
      <c r="B166" s="118"/>
      <c r="C166" s="148" t="s">
        <v>261</v>
      </c>
      <c r="D166" s="148" t="s">
        <v>140</v>
      </c>
      <c r="E166" s="149" t="s">
        <v>262</v>
      </c>
      <c r="F166" s="150" t="s">
        <v>263</v>
      </c>
      <c r="G166" s="151" t="s">
        <v>143</v>
      </c>
      <c r="H166" s="152">
        <v>5</v>
      </c>
      <c r="I166" s="153"/>
      <c r="J166" s="152">
        <f>ROUND(I166*H166,3)</f>
        <v>0</v>
      </c>
      <c r="K166" s="154"/>
      <c r="L166" s="28"/>
      <c r="M166" s="155" t="s">
        <v>1</v>
      </c>
      <c r="N166" s="117" t="s">
        <v>42</v>
      </c>
      <c r="P166" s="156">
        <f>O166*H166</f>
        <v>0</v>
      </c>
      <c r="Q166" s="156">
        <v>0</v>
      </c>
      <c r="R166" s="156">
        <f>Q166*H166</f>
        <v>0</v>
      </c>
      <c r="S166" s="156">
        <v>0</v>
      </c>
      <c r="T166" s="157">
        <f>S166*H166</f>
        <v>0</v>
      </c>
      <c r="AR166" s="158" t="s">
        <v>159</v>
      </c>
      <c r="AT166" s="158" t="s">
        <v>140</v>
      </c>
      <c r="AU166" s="158" t="s">
        <v>114</v>
      </c>
      <c r="AY166" s="13" t="s">
        <v>136</v>
      </c>
      <c r="BE166" s="159">
        <f>IF(N166="základná",J166,0)</f>
        <v>0</v>
      </c>
      <c r="BF166" s="159">
        <f>IF(N166="znížená",J166,0)</f>
        <v>0</v>
      </c>
      <c r="BG166" s="159">
        <f>IF(N166="zákl. prenesená",J166,0)</f>
        <v>0</v>
      </c>
      <c r="BH166" s="159">
        <f>IF(N166="zníž. prenesená",J166,0)</f>
        <v>0</v>
      </c>
      <c r="BI166" s="159">
        <f>IF(N166="nulová",J166,0)</f>
        <v>0</v>
      </c>
      <c r="BJ166" s="13" t="s">
        <v>114</v>
      </c>
      <c r="BK166" s="160">
        <f>ROUND(I166*H166,3)</f>
        <v>0</v>
      </c>
      <c r="BL166" s="13" t="s">
        <v>159</v>
      </c>
      <c r="BM166" s="158" t="s">
        <v>264</v>
      </c>
    </row>
    <row r="167" spans="2:65" s="11" customFormat="1" ht="22.9" customHeight="1">
      <c r="B167" s="136"/>
      <c r="D167" s="137" t="s">
        <v>75</v>
      </c>
      <c r="E167" s="146" t="s">
        <v>265</v>
      </c>
      <c r="F167" s="146" t="s">
        <v>266</v>
      </c>
      <c r="I167" s="139"/>
      <c r="J167" s="147">
        <f>BK167</f>
        <v>0</v>
      </c>
      <c r="L167" s="136"/>
      <c r="M167" s="141"/>
      <c r="P167" s="142">
        <f>P168</f>
        <v>0</v>
      </c>
      <c r="R167" s="142">
        <f>R168</f>
        <v>0</v>
      </c>
      <c r="T167" s="143">
        <f>T168</f>
        <v>0</v>
      </c>
      <c r="AR167" s="137" t="s">
        <v>144</v>
      </c>
      <c r="AT167" s="144" t="s">
        <v>75</v>
      </c>
      <c r="AU167" s="144" t="s">
        <v>84</v>
      </c>
      <c r="AY167" s="137" t="s">
        <v>136</v>
      </c>
      <c r="BK167" s="145">
        <f>BK168</f>
        <v>0</v>
      </c>
    </row>
    <row r="168" spans="2:65" s="1" customFormat="1" ht="24.2" customHeight="1">
      <c r="B168" s="118"/>
      <c r="C168" s="148" t="s">
        <v>267</v>
      </c>
      <c r="D168" s="148" t="s">
        <v>140</v>
      </c>
      <c r="E168" s="149" t="s">
        <v>268</v>
      </c>
      <c r="F168" s="150" t="s">
        <v>269</v>
      </c>
      <c r="G168" s="151" t="s">
        <v>143</v>
      </c>
      <c r="H168" s="152">
        <v>50</v>
      </c>
      <c r="I168" s="153"/>
      <c r="J168" s="152">
        <f>ROUND(I168*H168,3)</f>
        <v>0</v>
      </c>
      <c r="K168" s="154"/>
      <c r="L168" s="28"/>
      <c r="M168" s="171" t="s">
        <v>1</v>
      </c>
      <c r="N168" s="172" t="s">
        <v>42</v>
      </c>
      <c r="O168" s="173"/>
      <c r="P168" s="174">
        <f>O168*H168</f>
        <v>0</v>
      </c>
      <c r="Q168" s="174">
        <v>0</v>
      </c>
      <c r="R168" s="174">
        <f>Q168*H168</f>
        <v>0</v>
      </c>
      <c r="S168" s="174">
        <v>0</v>
      </c>
      <c r="T168" s="175">
        <f>S168*H168</f>
        <v>0</v>
      </c>
      <c r="AR168" s="158" t="s">
        <v>159</v>
      </c>
      <c r="AT168" s="158" t="s">
        <v>140</v>
      </c>
      <c r="AU168" s="158" t="s">
        <v>114</v>
      </c>
      <c r="AY168" s="13" t="s">
        <v>136</v>
      </c>
      <c r="BE168" s="159">
        <f>IF(N168="základná",J168,0)</f>
        <v>0</v>
      </c>
      <c r="BF168" s="159">
        <f>IF(N168="znížená",J168,0)</f>
        <v>0</v>
      </c>
      <c r="BG168" s="159">
        <f>IF(N168="zákl. prenesená",J168,0)</f>
        <v>0</v>
      </c>
      <c r="BH168" s="159">
        <f>IF(N168="zníž. prenesená",J168,0)</f>
        <v>0</v>
      </c>
      <c r="BI168" s="159">
        <f>IF(N168="nulová",J168,0)</f>
        <v>0</v>
      </c>
      <c r="BJ168" s="13" t="s">
        <v>114</v>
      </c>
      <c r="BK168" s="160">
        <f>ROUND(I168*H168,3)</f>
        <v>0</v>
      </c>
      <c r="BL168" s="13" t="s">
        <v>159</v>
      </c>
      <c r="BM168" s="158" t="s">
        <v>270</v>
      </c>
    </row>
    <row r="169" spans="2:65" s="1" customFormat="1" ht="6.95" customHeight="1">
      <c r="B169" s="43"/>
      <c r="C169" s="44"/>
      <c r="D169" s="44"/>
      <c r="E169" s="44"/>
      <c r="F169" s="44"/>
      <c r="G169" s="44"/>
      <c r="H169" s="44"/>
      <c r="I169" s="44"/>
      <c r="J169" s="44"/>
      <c r="K169" s="44"/>
      <c r="L169" s="28"/>
    </row>
  </sheetData>
  <autoFilter ref="C131:K168" xr:uid="{00000000-0009-0000-0000-000001000000}"/>
  <mergeCells count="14">
    <mergeCell ref="D110:F110"/>
    <mergeCell ref="E122:H122"/>
    <mergeCell ref="E124:H124"/>
    <mergeCell ref="L2:V2"/>
    <mergeCell ref="E87:H87"/>
    <mergeCell ref="D106:F106"/>
    <mergeCell ref="D107:F107"/>
    <mergeCell ref="D108:F108"/>
    <mergeCell ref="D109:F109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scale="87" fitToHeight="100" orientation="portrait" blackAndWhite="1" r:id="rId1"/>
  <headerFooter>
    <oddFooter>&amp;CStrana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BM211"/>
  <sheetViews>
    <sheetView showGridLines="0" workbookViewId="0"/>
  </sheetViews>
  <sheetFormatPr defaultRowHeight="11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59" t="s">
        <v>5</v>
      </c>
      <c r="M2" s="260"/>
      <c r="N2" s="260"/>
      <c r="O2" s="260"/>
      <c r="P2" s="260"/>
      <c r="Q2" s="260"/>
      <c r="R2" s="260"/>
      <c r="S2" s="260"/>
      <c r="T2" s="260"/>
      <c r="U2" s="260"/>
      <c r="V2" s="260"/>
      <c r="AT2" s="13" t="s">
        <v>88</v>
      </c>
    </row>
    <row r="3" spans="2:46" ht="6.95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76</v>
      </c>
    </row>
    <row r="4" spans="2:46" ht="24.95" customHeight="1">
      <c r="B4" s="16"/>
      <c r="D4" s="17" t="s">
        <v>95</v>
      </c>
      <c r="L4" s="16"/>
      <c r="M4" s="87" t="s">
        <v>9</v>
      </c>
      <c r="AT4" s="13" t="s">
        <v>3</v>
      </c>
    </row>
    <row r="5" spans="2:46" ht="6.95" customHeight="1">
      <c r="B5" s="16"/>
      <c r="L5" s="16"/>
    </row>
    <row r="6" spans="2:46" ht="12" customHeight="1">
      <c r="B6" s="16"/>
      <c r="D6" s="23" t="s">
        <v>14</v>
      </c>
      <c r="L6" s="16"/>
    </row>
    <row r="7" spans="2:46" ht="16.5" customHeight="1">
      <c r="B7" s="16"/>
      <c r="E7" s="303" t="str">
        <f>'Rekapitulácia stavby'!K6</f>
        <v>Prekládka diaľkového ovládania rozvádzača na tepelnom velíne</v>
      </c>
      <c r="F7" s="304"/>
      <c r="G7" s="304"/>
      <c r="H7" s="304"/>
      <c r="L7" s="16"/>
    </row>
    <row r="8" spans="2:46" s="1" customFormat="1" ht="12" customHeight="1">
      <c r="B8" s="28"/>
      <c r="D8" s="23" t="s">
        <v>96</v>
      </c>
      <c r="L8" s="28"/>
    </row>
    <row r="9" spans="2:46" s="1" customFormat="1" ht="16.5" customHeight="1">
      <c r="B9" s="28"/>
      <c r="E9" s="292" t="s">
        <v>271</v>
      </c>
      <c r="F9" s="305"/>
      <c r="G9" s="305"/>
      <c r="H9" s="305"/>
      <c r="L9" s="28"/>
    </row>
    <row r="10" spans="2:46" s="1" customFormat="1">
      <c r="B10" s="28"/>
      <c r="L10" s="28"/>
    </row>
    <row r="11" spans="2:46" s="1" customFormat="1" ht="12" customHeight="1">
      <c r="B11" s="28"/>
      <c r="D11" s="23" t="s">
        <v>16</v>
      </c>
      <c r="F11" s="21" t="s">
        <v>1</v>
      </c>
      <c r="I11" s="23" t="s">
        <v>17</v>
      </c>
      <c r="J11" s="21" t="s">
        <v>1</v>
      </c>
      <c r="L11" s="28"/>
    </row>
    <row r="12" spans="2:46" s="1" customFormat="1" ht="12" customHeight="1">
      <c r="B12" s="28"/>
      <c r="D12" s="23" t="s">
        <v>18</v>
      </c>
      <c r="F12" s="21" t="s">
        <v>19</v>
      </c>
      <c r="I12" s="23" t="s">
        <v>20</v>
      </c>
      <c r="J12" s="51" t="str">
        <f>'Rekapitulácia stavby'!AN8</f>
        <v>30. 6. 2020</v>
      </c>
      <c r="L12" s="28"/>
    </row>
    <row r="13" spans="2:46" s="1" customFormat="1" ht="10.9" customHeight="1">
      <c r="B13" s="28"/>
      <c r="L13" s="28"/>
    </row>
    <row r="14" spans="2:46" s="1" customFormat="1" ht="12" customHeight="1">
      <c r="B14" s="28"/>
      <c r="D14" s="23" t="s">
        <v>22</v>
      </c>
      <c r="I14" s="23" t="s">
        <v>23</v>
      </c>
      <c r="J14" s="21" t="s">
        <v>1</v>
      </c>
      <c r="L14" s="28"/>
    </row>
    <row r="15" spans="2:46" s="1" customFormat="1" ht="18" customHeight="1">
      <c r="B15" s="28"/>
      <c r="E15" s="21" t="s">
        <v>19</v>
      </c>
      <c r="I15" s="23" t="s">
        <v>24</v>
      </c>
      <c r="J15" s="21" t="s">
        <v>1</v>
      </c>
      <c r="L15" s="28"/>
    </row>
    <row r="16" spans="2:46" s="1" customFormat="1" ht="6.95" customHeight="1">
      <c r="B16" s="28"/>
      <c r="L16" s="28"/>
    </row>
    <row r="17" spans="2:12" s="1" customFormat="1" ht="12" customHeight="1">
      <c r="B17" s="28"/>
      <c r="D17" s="23" t="s">
        <v>25</v>
      </c>
      <c r="I17" s="23" t="s">
        <v>23</v>
      </c>
      <c r="J17" s="24" t="str">
        <f>'Rekapitulácia stavby'!AN13</f>
        <v>Vyplň údaj</v>
      </c>
      <c r="L17" s="28"/>
    </row>
    <row r="18" spans="2:12" s="1" customFormat="1" ht="18" customHeight="1">
      <c r="B18" s="28"/>
      <c r="E18" s="306" t="str">
        <f>'Rekapitulácia stavby'!E14</f>
        <v>Vyplň údaj</v>
      </c>
      <c r="F18" s="274"/>
      <c r="G18" s="274"/>
      <c r="H18" s="274"/>
      <c r="I18" s="23" t="s">
        <v>24</v>
      </c>
      <c r="J18" s="24" t="str">
        <f>'Rekapitulácia stavby'!AN14</f>
        <v>Vyplň údaj</v>
      </c>
      <c r="L18" s="28"/>
    </row>
    <row r="19" spans="2:12" s="1" customFormat="1" ht="6.95" customHeight="1">
      <c r="B19" s="28"/>
      <c r="L19" s="28"/>
    </row>
    <row r="20" spans="2:12" s="1" customFormat="1" ht="12" customHeight="1">
      <c r="B20" s="28"/>
      <c r="D20" s="23" t="s">
        <v>27</v>
      </c>
      <c r="I20" s="23" t="s">
        <v>23</v>
      </c>
      <c r="J20" s="21" t="s">
        <v>28</v>
      </c>
      <c r="L20" s="28"/>
    </row>
    <row r="21" spans="2:12" s="1" customFormat="1" ht="18" customHeight="1">
      <c r="B21" s="28"/>
      <c r="E21" s="21" t="s">
        <v>29</v>
      </c>
      <c r="I21" s="23" t="s">
        <v>24</v>
      </c>
      <c r="J21" s="21" t="s">
        <v>30</v>
      </c>
      <c r="L21" s="28"/>
    </row>
    <row r="22" spans="2:12" s="1" customFormat="1" ht="6.95" customHeight="1">
      <c r="B22" s="28"/>
      <c r="L22" s="28"/>
    </row>
    <row r="23" spans="2:12" s="1" customFormat="1" ht="12" customHeight="1">
      <c r="B23" s="28"/>
      <c r="D23" s="23" t="s">
        <v>33</v>
      </c>
      <c r="I23" s="23" t="s">
        <v>23</v>
      </c>
      <c r="J23" s="21" t="s">
        <v>1</v>
      </c>
      <c r="L23" s="28"/>
    </row>
    <row r="24" spans="2:12" s="1" customFormat="1" ht="18" customHeight="1">
      <c r="B24" s="28"/>
      <c r="E24" s="21" t="s">
        <v>34</v>
      </c>
      <c r="I24" s="23" t="s">
        <v>24</v>
      </c>
      <c r="J24" s="21" t="s">
        <v>1</v>
      </c>
      <c r="L24" s="28"/>
    </row>
    <row r="25" spans="2:12" s="1" customFormat="1" ht="6.95" customHeight="1">
      <c r="B25" s="28"/>
      <c r="L25" s="28"/>
    </row>
    <row r="26" spans="2:12" s="1" customFormat="1" ht="12" customHeight="1">
      <c r="B26" s="28"/>
      <c r="D26" s="23" t="s">
        <v>35</v>
      </c>
      <c r="L26" s="28"/>
    </row>
    <row r="27" spans="2:12" s="7" customFormat="1" ht="16.5" customHeight="1">
      <c r="B27" s="88"/>
      <c r="E27" s="278" t="s">
        <v>1</v>
      </c>
      <c r="F27" s="278"/>
      <c r="G27" s="278"/>
      <c r="H27" s="278"/>
      <c r="L27" s="88"/>
    </row>
    <row r="28" spans="2:12" s="1" customFormat="1" ht="6.95" customHeight="1">
      <c r="B28" s="28"/>
      <c r="L28" s="28"/>
    </row>
    <row r="29" spans="2:12" s="1" customFormat="1" ht="6.95" customHeight="1">
      <c r="B29" s="28"/>
      <c r="D29" s="52"/>
      <c r="E29" s="52"/>
      <c r="F29" s="52"/>
      <c r="G29" s="52"/>
      <c r="H29" s="52"/>
      <c r="I29" s="52"/>
      <c r="J29" s="52"/>
      <c r="K29" s="52"/>
      <c r="L29" s="28"/>
    </row>
    <row r="30" spans="2:12" s="1" customFormat="1" ht="14.45" customHeight="1">
      <c r="B30" s="28"/>
      <c r="D30" s="21" t="s">
        <v>98</v>
      </c>
      <c r="J30" s="89">
        <f>J96</f>
        <v>0</v>
      </c>
      <c r="L30" s="28"/>
    </row>
    <row r="31" spans="2:12" s="1" customFormat="1" ht="14.45" customHeight="1">
      <c r="B31" s="28"/>
      <c r="D31" s="90" t="s">
        <v>99</v>
      </c>
      <c r="J31" s="89">
        <f>J107</f>
        <v>0</v>
      </c>
      <c r="L31" s="28"/>
    </row>
    <row r="32" spans="2:12" s="1" customFormat="1" ht="25.35" customHeight="1">
      <c r="B32" s="28"/>
      <c r="D32" s="91" t="s">
        <v>36</v>
      </c>
      <c r="J32" s="65">
        <f>ROUND(J30 + J31, 2)</f>
        <v>0</v>
      </c>
      <c r="L32" s="28"/>
    </row>
    <row r="33" spans="2:12" s="1" customFormat="1" ht="6.95" customHeight="1">
      <c r="B33" s="28"/>
      <c r="D33" s="52"/>
      <c r="E33" s="52"/>
      <c r="F33" s="52"/>
      <c r="G33" s="52"/>
      <c r="H33" s="52"/>
      <c r="I33" s="52"/>
      <c r="J33" s="52"/>
      <c r="K33" s="52"/>
      <c r="L33" s="28"/>
    </row>
    <row r="34" spans="2:12" s="1" customFormat="1" ht="14.45" customHeight="1">
      <c r="B34" s="28"/>
      <c r="F34" s="31" t="s">
        <v>38</v>
      </c>
      <c r="I34" s="31" t="s">
        <v>37</v>
      </c>
      <c r="J34" s="31" t="s">
        <v>39</v>
      </c>
      <c r="L34" s="28"/>
    </row>
    <row r="35" spans="2:12" s="1" customFormat="1" ht="14.45" customHeight="1">
      <c r="B35" s="28"/>
      <c r="D35" s="54" t="s">
        <v>40</v>
      </c>
      <c r="E35" s="33" t="s">
        <v>41</v>
      </c>
      <c r="F35" s="92">
        <f>ROUND((SUM(BE107:BE114) + SUM(BE134:BE210)),  2)</f>
        <v>0</v>
      </c>
      <c r="G35" s="93"/>
      <c r="H35" s="93"/>
      <c r="I35" s="94">
        <v>0.2</v>
      </c>
      <c r="J35" s="92">
        <f>ROUND(((SUM(BE107:BE114) + SUM(BE134:BE210))*I35),  2)</f>
        <v>0</v>
      </c>
      <c r="L35" s="28"/>
    </row>
    <row r="36" spans="2:12" s="1" customFormat="1" ht="14.45" customHeight="1">
      <c r="B36" s="28"/>
      <c r="E36" s="33" t="s">
        <v>42</v>
      </c>
      <c r="F36" s="92">
        <f>ROUND((SUM(BF107:BF114) + SUM(BF134:BF210)),  2)</f>
        <v>0</v>
      </c>
      <c r="G36" s="93"/>
      <c r="H36" s="93"/>
      <c r="I36" s="94">
        <v>0.2</v>
      </c>
      <c r="J36" s="92">
        <f>ROUND(((SUM(BF107:BF114) + SUM(BF134:BF210))*I36),  2)</f>
        <v>0</v>
      </c>
      <c r="L36" s="28"/>
    </row>
    <row r="37" spans="2:12" s="1" customFormat="1" ht="14.45" hidden="1" customHeight="1">
      <c r="B37" s="28"/>
      <c r="E37" s="23" t="s">
        <v>43</v>
      </c>
      <c r="F37" s="95">
        <f>ROUND((SUM(BG107:BG114) + SUM(BG134:BG210)),  2)</f>
        <v>0</v>
      </c>
      <c r="I37" s="96">
        <v>0.2</v>
      </c>
      <c r="J37" s="95">
        <f>0</f>
        <v>0</v>
      </c>
      <c r="L37" s="28"/>
    </row>
    <row r="38" spans="2:12" s="1" customFormat="1" ht="14.45" hidden="1" customHeight="1">
      <c r="B38" s="28"/>
      <c r="E38" s="23" t="s">
        <v>44</v>
      </c>
      <c r="F38" s="95">
        <f>ROUND((SUM(BH107:BH114) + SUM(BH134:BH210)),  2)</f>
        <v>0</v>
      </c>
      <c r="I38" s="96">
        <v>0.2</v>
      </c>
      <c r="J38" s="95">
        <f>0</f>
        <v>0</v>
      </c>
      <c r="L38" s="28"/>
    </row>
    <row r="39" spans="2:12" s="1" customFormat="1" ht="14.45" hidden="1" customHeight="1">
      <c r="B39" s="28"/>
      <c r="E39" s="33" t="s">
        <v>45</v>
      </c>
      <c r="F39" s="92">
        <f>ROUND((SUM(BI107:BI114) + SUM(BI134:BI210)),  2)</f>
        <v>0</v>
      </c>
      <c r="G39" s="93"/>
      <c r="H39" s="93"/>
      <c r="I39" s="94">
        <v>0</v>
      </c>
      <c r="J39" s="92">
        <f>0</f>
        <v>0</v>
      </c>
      <c r="L39" s="28"/>
    </row>
    <row r="40" spans="2:12" s="1" customFormat="1" ht="6.95" customHeight="1">
      <c r="B40" s="28"/>
      <c r="L40" s="28"/>
    </row>
    <row r="41" spans="2:12" s="1" customFormat="1" ht="25.35" customHeight="1">
      <c r="B41" s="28"/>
      <c r="C41" s="97"/>
      <c r="D41" s="98" t="s">
        <v>46</v>
      </c>
      <c r="E41" s="56"/>
      <c r="F41" s="56"/>
      <c r="G41" s="99" t="s">
        <v>47</v>
      </c>
      <c r="H41" s="100" t="s">
        <v>48</v>
      </c>
      <c r="I41" s="56"/>
      <c r="J41" s="101">
        <f>SUM(J32:J39)</f>
        <v>0</v>
      </c>
      <c r="K41" s="102"/>
      <c r="L41" s="28"/>
    </row>
    <row r="42" spans="2:12" s="1" customFormat="1" ht="14.45" customHeight="1">
      <c r="B42" s="28"/>
      <c r="L42" s="28"/>
    </row>
    <row r="43" spans="2:12" ht="14.45" customHeight="1">
      <c r="B43" s="16"/>
      <c r="L43" s="16"/>
    </row>
    <row r="44" spans="2:12" ht="14.45" customHeight="1">
      <c r="B44" s="16"/>
      <c r="L44" s="16"/>
    </row>
    <row r="45" spans="2:12" ht="14.45" customHeight="1">
      <c r="B45" s="16"/>
      <c r="L45" s="16"/>
    </row>
    <row r="46" spans="2:12" ht="14.45" customHeight="1">
      <c r="B46" s="16"/>
      <c r="L46" s="16"/>
    </row>
    <row r="47" spans="2:12" ht="14.45" customHeight="1">
      <c r="B47" s="16"/>
      <c r="L47" s="16"/>
    </row>
    <row r="48" spans="2:12" ht="14.45" customHeight="1">
      <c r="B48" s="16"/>
      <c r="L48" s="16"/>
    </row>
    <row r="49" spans="2:12" ht="14.45" customHeight="1">
      <c r="B49" s="16"/>
      <c r="L49" s="16"/>
    </row>
    <row r="50" spans="2:12" s="1" customFormat="1" ht="14.45" customHeight="1">
      <c r="B50" s="28"/>
      <c r="D50" s="40" t="s">
        <v>49</v>
      </c>
      <c r="E50" s="41"/>
      <c r="F50" s="41"/>
      <c r="G50" s="40" t="s">
        <v>50</v>
      </c>
      <c r="H50" s="41"/>
      <c r="I50" s="41"/>
      <c r="J50" s="41"/>
      <c r="K50" s="41"/>
      <c r="L50" s="28"/>
    </row>
    <row r="51" spans="2:12">
      <c r="B51" s="16"/>
      <c r="L51" s="16"/>
    </row>
    <row r="52" spans="2:12">
      <c r="B52" s="16"/>
      <c r="L52" s="16"/>
    </row>
    <row r="53" spans="2:12">
      <c r="B53" s="16"/>
      <c r="L53" s="16"/>
    </row>
    <row r="54" spans="2:12">
      <c r="B54" s="16"/>
      <c r="L54" s="16"/>
    </row>
    <row r="55" spans="2:12">
      <c r="B55" s="16"/>
      <c r="L55" s="16"/>
    </row>
    <row r="56" spans="2:12">
      <c r="B56" s="16"/>
      <c r="L56" s="16"/>
    </row>
    <row r="57" spans="2:12">
      <c r="B57" s="16"/>
      <c r="L57" s="16"/>
    </row>
    <row r="58" spans="2:12">
      <c r="B58" s="16"/>
      <c r="L58" s="16"/>
    </row>
    <row r="59" spans="2:12">
      <c r="B59" s="16"/>
      <c r="L59" s="16"/>
    </row>
    <row r="60" spans="2:12">
      <c r="B60" s="16"/>
      <c r="L60" s="16"/>
    </row>
    <row r="61" spans="2:12" s="1" customFormat="1" ht="12.75">
      <c r="B61" s="28"/>
      <c r="D61" s="42" t="s">
        <v>51</v>
      </c>
      <c r="E61" s="30"/>
      <c r="F61" s="103" t="s">
        <v>52</v>
      </c>
      <c r="G61" s="42" t="s">
        <v>51</v>
      </c>
      <c r="H61" s="30"/>
      <c r="I61" s="30"/>
      <c r="J61" s="104" t="s">
        <v>52</v>
      </c>
      <c r="K61" s="30"/>
      <c r="L61" s="28"/>
    </row>
    <row r="62" spans="2:12">
      <c r="B62" s="16"/>
      <c r="L62" s="16"/>
    </row>
    <row r="63" spans="2:12">
      <c r="B63" s="16"/>
      <c r="L63" s="16"/>
    </row>
    <row r="64" spans="2:12">
      <c r="B64" s="16"/>
      <c r="L64" s="16"/>
    </row>
    <row r="65" spans="2:12" s="1" customFormat="1" ht="12.75">
      <c r="B65" s="28"/>
      <c r="D65" s="40" t="s">
        <v>53</v>
      </c>
      <c r="E65" s="41"/>
      <c r="F65" s="41"/>
      <c r="G65" s="40" t="s">
        <v>54</v>
      </c>
      <c r="H65" s="41"/>
      <c r="I65" s="41"/>
      <c r="J65" s="41"/>
      <c r="K65" s="41"/>
      <c r="L65" s="28"/>
    </row>
    <row r="66" spans="2:12">
      <c r="B66" s="16"/>
      <c r="L66" s="16"/>
    </row>
    <row r="67" spans="2:12">
      <c r="B67" s="16"/>
      <c r="L67" s="16"/>
    </row>
    <row r="68" spans="2:12">
      <c r="B68" s="16"/>
      <c r="L68" s="16"/>
    </row>
    <row r="69" spans="2:12">
      <c r="B69" s="16"/>
      <c r="L69" s="16"/>
    </row>
    <row r="70" spans="2:12">
      <c r="B70" s="16"/>
      <c r="L70" s="16"/>
    </row>
    <row r="71" spans="2:12">
      <c r="B71" s="16"/>
      <c r="L71" s="16"/>
    </row>
    <row r="72" spans="2:12">
      <c r="B72" s="16"/>
      <c r="L72" s="16"/>
    </row>
    <row r="73" spans="2:12">
      <c r="B73" s="16"/>
      <c r="L73" s="16"/>
    </row>
    <row r="74" spans="2:12">
      <c r="B74" s="16"/>
      <c r="L74" s="16"/>
    </row>
    <row r="75" spans="2:12">
      <c r="B75" s="16"/>
      <c r="L75" s="16"/>
    </row>
    <row r="76" spans="2:12" s="1" customFormat="1" ht="12.75">
      <c r="B76" s="28"/>
      <c r="D76" s="42" t="s">
        <v>51</v>
      </c>
      <c r="E76" s="30"/>
      <c r="F76" s="103" t="s">
        <v>52</v>
      </c>
      <c r="G76" s="42" t="s">
        <v>51</v>
      </c>
      <c r="H76" s="30"/>
      <c r="I76" s="30"/>
      <c r="J76" s="104" t="s">
        <v>52</v>
      </c>
      <c r="K76" s="30"/>
      <c r="L76" s="28"/>
    </row>
    <row r="77" spans="2:12" s="1" customFormat="1" ht="14.45" customHeight="1"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28"/>
    </row>
    <row r="81" spans="2:47" s="1" customFormat="1" ht="6.95" customHeight="1"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28"/>
    </row>
    <row r="82" spans="2:47" s="1" customFormat="1" ht="24.95" customHeight="1">
      <c r="B82" s="28"/>
      <c r="C82" s="17" t="s">
        <v>100</v>
      </c>
      <c r="L82" s="28"/>
    </row>
    <row r="83" spans="2:47" s="1" customFormat="1" ht="6.95" customHeight="1">
      <c r="B83" s="28"/>
      <c r="L83" s="28"/>
    </row>
    <row r="84" spans="2:47" s="1" customFormat="1" ht="12" customHeight="1">
      <c r="B84" s="28"/>
      <c r="C84" s="23" t="s">
        <v>14</v>
      </c>
      <c r="L84" s="28"/>
    </row>
    <row r="85" spans="2:47" s="1" customFormat="1" ht="16.5" customHeight="1">
      <c r="B85" s="28"/>
      <c r="E85" s="303" t="str">
        <f>E7</f>
        <v>Prekládka diaľkového ovládania rozvádzača na tepelnom velíne</v>
      </c>
      <c r="F85" s="304"/>
      <c r="G85" s="304"/>
      <c r="H85" s="304"/>
      <c r="L85" s="28"/>
    </row>
    <row r="86" spans="2:47" s="1" customFormat="1" ht="12" customHeight="1">
      <c r="B86" s="28"/>
      <c r="C86" s="23" t="s">
        <v>96</v>
      </c>
      <c r="L86" s="28"/>
    </row>
    <row r="87" spans="2:47" s="1" customFormat="1" ht="16.5" customHeight="1">
      <c r="B87" s="28"/>
      <c r="E87" s="292" t="str">
        <f>E9</f>
        <v>PS-30 - PS30-Riadiaci a informačný systém</v>
      </c>
      <c r="F87" s="305"/>
      <c r="G87" s="305"/>
      <c r="H87" s="305"/>
      <c r="L87" s="28"/>
    </row>
    <row r="88" spans="2:47" s="1" customFormat="1" ht="6.95" customHeight="1">
      <c r="B88" s="28"/>
      <c r="L88" s="28"/>
    </row>
    <row r="89" spans="2:47" s="1" customFormat="1" ht="12" customHeight="1">
      <c r="B89" s="28"/>
      <c r="C89" s="23" t="s">
        <v>18</v>
      </c>
      <c r="F89" s="21" t="str">
        <f>F12</f>
        <v>Martinská tepláreň</v>
      </c>
      <c r="I89" s="23" t="s">
        <v>20</v>
      </c>
      <c r="J89" s="51" t="str">
        <f>IF(J12="","",J12)</f>
        <v>30. 6. 2020</v>
      </c>
      <c r="L89" s="28"/>
    </row>
    <row r="90" spans="2:47" s="1" customFormat="1" ht="6.95" customHeight="1">
      <c r="B90" s="28"/>
      <c r="L90" s="28"/>
    </row>
    <row r="91" spans="2:47" s="1" customFormat="1" ht="15.2" customHeight="1">
      <c r="B91" s="28"/>
      <c r="C91" s="23" t="s">
        <v>22</v>
      </c>
      <c r="F91" s="21" t="str">
        <f>E15</f>
        <v>Martinská tepláreň</v>
      </c>
      <c r="I91" s="23" t="s">
        <v>27</v>
      </c>
      <c r="J91" s="26" t="str">
        <f>E21</f>
        <v>MČ Projekty s.r.o.</v>
      </c>
      <c r="L91" s="28"/>
    </row>
    <row r="92" spans="2:47" s="1" customFormat="1" ht="15.2" customHeight="1">
      <c r="B92" s="28"/>
      <c r="C92" s="23" t="s">
        <v>25</v>
      </c>
      <c r="F92" s="21" t="str">
        <f>IF(E18="","",E18)</f>
        <v>Vyplň údaj</v>
      </c>
      <c r="I92" s="23" t="s">
        <v>33</v>
      </c>
      <c r="J92" s="26" t="str">
        <f>E24</f>
        <v>Karol Valach</v>
      </c>
      <c r="L92" s="28"/>
    </row>
    <row r="93" spans="2:47" s="1" customFormat="1" ht="10.35" customHeight="1">
      <c r="B93" s="28"/>
      <c r="L93" s="28"/>
    </row>
    <row r="94" spans="2:47" s="1" customFormat="1" ht="29.25" customHeight="1">
      <c r="B94" s="28"/>
      <c r="C94" s="105" t="s">
        <v>101</v>
      </c>
      <c r="D94" s="97"/>
      <c r="E94" s="97"/>
      <c r="F94" s="97"/>
      <c r="G94" s="97"/>
      <c r="H94" s="97"/>
      <c r="I94" s="97"/>
      <c r="J94" s="106" t="s">
        <v>102</v>
      </c>
      <c r="K94" s="97"/>
      <c r="L94" s="28"/>
    </row>
    <row r="95" spans="2:47" s="1" customFormat="1" ht="10.35" customHeight="1">
      <c r="B95" s="28"/>
      <c r="L95" s="28"/>
    </row>
    <row r="96" spans="2:47" s="1" customFormat="1" ht="22.9" customHeight="1">
      <c r="B96" s="28"/>
      <c r="C96" s="107" t="s">
        <v>103</v>
      </c>
      <c r="J96" s="65">
        <f>J134</f>
        <v>0</v>
      </c>
      <c r="L96" s="28"/>
      <c r="AU96" s="13" t="s">
        <v>104</v>
      </c>
    </row>
    <row r="97" spans="2:65" s="8" customFormat="1" ht="24.95" customHeight="1">
      <c r="B97" s="108"/>
      <c r="D97" s="109" t="s">
        <v>272</v>
      </c>
      <c r="E97" s="110"/>
      <c r="F97" s="110"/>
      <c r="G97" s="110"/>
      <c r="H97" s="110"/>
      <c r="I97" s="110"/>
      <c r="J97" s="111">
        <f>J135</f>
        <v>0</v>
      </c>
      <c r="L97" s="108"/>
    </row>
    <row r="98" spans="2:65" s="9" customFormat="1" ht="19.899999999999999" customHeight="1">
      <c r="B98" s="112"/>
      <c r="D98" s="113" t="s">
        <v>106</v>
      </c>
      <c r="E98" s="114"/>
      <c r="F98" s="114"/>
      <c r="G98" s="114"/>
      <c r="H98" s="114"/>
      <c r="I98" s="114"/>
      <c r="J98" s="115">
        <f>J136</f>
        <v>0</v>
      </c>
      <c r="L98" s="112"/>
    </row>
    <row r="99" spans="2:65" s="9" customFormat="1" ht="19.899999999999999" customHeight="1">
      <c r="B99" s="112"/>
      <c r="D99" s="113" t="s">
        <v>273</v>
      </c>
      <c r="E99" s="114"/>
      <c r="F99" s="114"/>
      <c r="G99" s="114"/>
      <c r="H99" s="114"/>
      <c r="I99" s="114"/>
      <c r="J99" s="115">
        <f>J148</f>
        <v>0</v>
      </c>
      <c r="L99" s="112"/>
    </row>
    <row r="100" spans="2:65" s="9" customFormat="1" ht="19.899999999999999" customHeight="1">
      <c r="B100" s="112"/>
      <c r="D100" s="113" t="s">
        <v>107</v>
      </c>
      <c r="E100" s="114"/>
      <c r="F100" s="114"/>
      <c r="G100" s="114"/>
      <c r="H100" s="114"/>
      <c r="I100" s="114"/>
      <c r="J100" s="115">
        <f>J150</f>
        <v>0</v>
      </c>
      <c r="L100" s="112"/>
    </row>
    <row r="101" spans="2:65" s="9" customFormat="1" ht="19.899999999999999" customHeight="1">
      <c r="B101" s="112"/>
      <c r="D101" s="113" t="s">
        <v>108</v>
      </c>
      <c r="E101" s="114"/>
      <c r="F101" s="114"/>
      <c r="G101" s="114"/>
      <c r="H101" s="114"/>
      <c r="I101" s="114"/>
      <c r="J101" s="115">
        <f>J172</f>
        <v>0</v>
      </c>
      <c r="L101" s="112"/>
    </row>
    <row r="102" spans="2:65" s="9" customFormat="1" ht="19.899999999999999" customHeight="1">
      <c r="B102" s="112"/>
      <c r="D102" s="113" t="s">
        <v>274</v>
      </c>
      <c r="E102" s="114"/>
      <c r="F102" s="114"/>
      <c r="G102" s="114"/>
      <c r="H102" s="114"/>
      <c r="I102" s="114"/>
      <c r="J102" s="115">
        <f>J191</f>
        <v>0</v>
      </c>
      <c r="L102" s="112"/>
    </row>
    <row r="103" spans="2:65" s="9" customFormat="1" ht="19.899999999999999" customHeight="1">
      <c r="B103" s="112"/>
      <c r="D103" s="113" t="s">
        <v>275</v>
      </c>
      <c r="E103" s="114"/>
      <c r="F103" s="114"/>
      <c r="G103" s="114"/>
      <c r="H103" s="114"/>
      <c r="I103" s="114"/>
      <c r="J103" s="115">
        <f>J197</f>
        <v>0</v>
      </c>
      <c r="L103" s="112"/>
    </row>
    <row r="104" spans="2:65" s="9" customFormat="1" ht="19.899999999999999" customHeight="1">
      <c r="B104" s="112"/>
      <c r="D104" s="113" t="s">
        <v>110</v>
      </c>
      <c r="E104" s="114"/>
      <c r="F104" s="114"/>
      <c r="G104" s="114"/>
      <c r="H104" s="114"/>
      <c r="I104" s="114"/>
      <c r="J104" s="115">
        <f>J209</f>
        <v>0</v>
      </c>
      <c r="L104" s="112"/>
    </row>
    <row r="105" spans="2:65" s="1" customFormat="1" ht="21.75" customHeight="1">
      <c r="B105" s="28"/>
      <c r="L105" s="28"/>
    </row>
    <row r="106" spans="2:65" s="1" customFormat="1" ht="6.95" customHeight="1">
      <c r="B106" s="28"/>
      <c r="L106" s="28"/>
    </row>
    <row r="107" spans="2:65" s="1" customFormat="1" ht="29.25" customHeight="1">
      <c r="B107" s="28"/>
      <c r="C107" s="107" t="s">
        <v>111</v>
      </c>
      <c r="J107" s="116">
        <f>ROUND(J108 + J109 + J110 + J111 + J112 + J113,2)</f>
        <v>0</v>
      </c>
      <c r="L107" s="28"/>
      <c r="N107" s="117" t="s">
        <v>40</v>
      </c>
    </row>
    <row r="108" spans="2:65" s="1" customFormat="1" ht="18" customHeight="1">
      <c r="B108" s="118"/>
      <c r="C108" s="119"/>
      <c r="D108" s="301" t="s">
        <v>112</v>
      </c>
      <c r="E108" s="302"/>
      <c r="F108" s="302"/>
      <c r="G108" s="119"/>
      <c r="H108" s="119"/>
      <c r="I108" s="119"/>
      <c r="J108" s="121">
        <v>0</v>
      </c>
      <c r="K108" s="119"/>
      <c r="L108" s="118"/>
      <c r="M108" s="119"/>
      <c r="N108" s="122" t="s">
        <v>42</v>
      </c>
      <c r="O108" s="119"/>
      <c r="P108" s="119"/>
      <c r="Q108" s="119"/>
      <c r="R108" s="119"/>
      <c r="S108" s="119"/>
      <c r="T108" s="119"/>
      <c r="U108" s="119"/>
      <c r="V108" s="119"/>
      <c r="W108" s="119"/>
      <c r="X108" s="119"/>
      <c r="Y108" s="119"/>
      <c r="Z108" s="119"/>
      <c r="AA108" s="119"/>
      <c r="AB108" s="119"/>
      <c r="AC108" s="119"/>
      <c r="AD108" s="119"/>
      <c r="AE108" s="119"/>
      <c r="AF108" s="119"/>
      <c r="AG108" s="119"/>
      <c r="AH108" s="119"/>
      <c r="AI108" s="119"/>
      <c r="AJ108" s="119"/>
      <c r="AK108" s="119"/>
      <c r="AL108" s="119"/>
      <c r="AM108" s="119"/>
      <c r="AN108" s="119"/>
      <c r="AO108" s="119"/>
      <c r="AP108" s="119"/>
      <c r="AQ108" s="119"/>
      <c r="AR108" s="119"/>
      <c r="AS108" s="119"/>
      <c r="AT108" s="119"/>
      <c r="AU108" s="119"/>
      <c r="AV108" s="119"/>
      <c r="AW108" s="119"/>
      <c r="AX108" s="119"/>
      <c r="AY108" s="123" t="s">
        <v>113</v>
      </c>
      <c r="AZ108" s="119"/>
      <c r="BA108" s="119"/>
      <c r="BB108" s="119"/>
      <c r="BC108" s="119"/>
      <c r="BD108" s="119"/>
      <c r="BE108" s="124">
        <f t="shared" ref="BE108:BE113" si="0">IF(N108="základná",J108,0)</f>
        <v>0</v>
      </c>
      <c r="BF108" s="124">
        <f t="shared" ref="BF108:BF113" si="1">IF(N108="znížená",J108,0)</f>
        <v>0</v>
      </c>
      <c r="BG108" s="124">
        <f t="shared" ref="BG108:BG113" si="2">IF(N108="zákl. prenesená",J108,0)</f>
        <v>0</v>
      </c>
      <c r="BH108" s="124">
        <f t="shared" ref="BH108:BH113" si="3">IF(N108="zníž. prenesená",J108,0)</f>
        <v>0</v>
      </c>
      <c r="BI108" s="124">
        <f t="shared" ref="BI108:BI113" si="4">IF(N108="nulová",J108,0)</f>
        <v>0</v>
      </c>
      <c r="BJ108" s="123" t="s">
        <v>114</v>
      </c>
      <c r="BK108" s="119"/>
      <c r="BL108" s="119"/>
      <c r="BM108" s="119"/>
    </row>
    <row r="109" spans="2:65" s="1" customFormat="1" ht="18" customHeight="1">
      <c r="B109" s="118"/>
      <c r="C109" s="119"/>
      <c r="D109" s="301" t="s">
        <v>115</v>
      </c>
      <c r="E109" s="302"/>
      <c r="F109" s="302"/>
      <c r="G109" s="119"/>
      <c r="H109" s="119"/>
      <c r="I109" s="119"/>
      <c r="J109" s="121">
        <v>0</v>
      </c>
      <c r="K109" s="119"/>
      <c r="L109" s="118"/>
      <c r="M109" s="119"/>
      <c r="N109" s="122" t="s">
        <v>42</v>
      </c>
      <c r="O109" s="119"/>
      <c r="P109" s="119"/>
      <c r="Q109" s="119"/>
      <c r="R109" s="119"/>
      <c r="S109" s="119"/>
      <c r="T109" s="119"/>
      <c r="U109" s="119"/>
      <c r="V109" s="119"/>
      <c r="W109" s="119"/>
      <c r="X109" s="119"/>
      <c r="Y109" s="119"/>
      <c r="Z109" s="119"/>
      <c r="AA109" s="119"/>
      <c r="AB109" s="119"/>
      <c r="AC109" s="119"/>
      <c r="AD109" s="119"/>
      <c r="AE109" s="119"/>
      <c r="AF109" s="119"/>
      <c r="AG109" s="119"/>
      <c r="AH109" s="119"/>
      <c r="AI109" s="119"/>
      <c r="AJ109" s="119"/>
      <c r="AK109" s="119"/>
      <c r="AL109" s="119"/>
      <c r="AM109" s="119"/>
      <c r="AN109" s="119"/>
      <c r="AO109" s="119"/>
      <c r="AP109" s="119"/>
      <c r="AQ109" s="119"/>
      <c r="AR109" s="119"/>
      <c r="AS109" s="119"/>
      <c r="AT109" s="119"/>
      <c r="AU109" s="119"/>
      <c r="AV109" s="119"/>
      <c r="AW109" s="119"/>
      <c r="AX109" s="119"/>
      <c r="AY109" s="123" t="s">
        <v>113</v>
      </c>
      <c r="AZ109" s="119"/>
      <c r="BA109" s="119"/>
      <c r="BB109" s="119"/>
      <c r="BC109" s="119"/>
      <c r="BD109" s="119"/>
      <c r="BE109" s="124">
        <f t="shared" si="0"/>
        <v>0</v>
      </c>
      <c r="BF109" s="124">
        <f t="shared" si="1"/>
        <v>0</v>
      </c>
      <c r="BG109" s="124">
        <f t="shared" si="2"/>
        <v>0</v>
      </c>
      <c r="BH109" s="124">
        <f t="shared" si="3"/>
        <v>0</v>
      </c>
      <c r="BI109" s="124">
        <f t="shared" si="4"/>
        <v>0</v>
      </c>
      <c r="BJ109" s="123" t="s">
        <v>114</v>
      </c>
      <c r="BK109" s="119"/>
      <c r="BL109" s="119"/>
      <c r="BM109" s="119"/>
    </row>
    <row r="110" spans="2:65" s="1" customFormat="1" ht="18" customHeight="1">
      <c r="B110" s="118"/>
      <c r="C110" s="119"/>
      <c r="D110" s="301" t="s">
        <v>116</v>
      </c>
      <c r="E110" s="302"/>
      <c r="F110" s="302"/>
      <c r="G110" s="119"/>
      <c r="H110" s="119"/>
      <c r="I110" s="119"/>
      <c r="J110" s="121">
        <v>0</v>
      </c>
      <c r="K110" s="119"/>
      <c r="L110" s="118"/>
      <c r="M110" s="119"/>
      <c r="N110" s="122" t="s">
        <v>42</v>
      </c>
      <c r="O110" s="119"/>
      <c r="P110" s="119"/>
      <c r="Q110" s="119"/>
      <c r="R110" s="119"/>
      <c r="S110" s="119"/>
      <c r="T110" s="119"/>
      <c r="U110" s="119"/>
      <c r="V110" s="119"/>
      <c r="W110" s="119"/>
      <c r="X110" s="119"/>
      <c r="Y110" s="119"/>
      <c r="Z110" s="119"/>
      <c r="AA110" s="119"/>
      <c r="AB110" s="119"/>
      <c r="AC110" s="119"/>
      <c r="AD110" s="119"/>
      <c r="AE110" s="119"/>
      <c r="AF110" s="119"/>
      <c r="AG110" s="119"/>
      <c r="AH110" s="119"/>
      <c r="AI110" s="119"/>
      <c r="AJ110" s="119"/>
      <c r="AK110" s="119"/>
      <c r="AL110" s="119"/>
      <c r="AM110" s="119"/>
      <c r="AN110" s="119"/>
      <c r="AO110" s="119"/>
      <c r="AP110" s="119"/>
      <c r="AQ110" s="119"/>
      <c r="AR110" s="119"/>
      <c r="AS110" s="119"/>
      <c r="AT110" s="119"/>
      <c r="AU110" s="119"/>
      <c r="AV110" s="119"/>
      <c r="AW110" s="119"/>
      <c r="AX110" s="119"/>
      <c r="AY110" s="123" t="s">
        <v>113</v>
      </c>
      <c r="AZ110" s="119"/>
      <c r="BA110" s="119"/>
      <c r="BB110" s="119"/>
      <c r="BC110" s="119"/>
      <c r="BD110" s="119"/>
      <c r="BE110" s="124">
        <f t="shared" si="0"/>
        <v>0</v>
      </c>
      <c r="BF110" s="124">
        <f t="shared" si="1"/>
        <v>0</v>
      </c>
      <c r="BG110" s="124">
        <f t="shared" si="2"/>
        <v>0</v>
      </c>
      <c r="BH110" s="124">
        <f t="shared" si="3"/>
        <v>0</v>
      </c>
      <c r="BI110" s="124">
        <f t="shared" si="4"/>
        <v>0</v>
      </c>
      <c r="BJ110" s="123" t="s">
        <v>114</v>
      </c>
      <c r="BK110" s="119"/>
      <c r="BL110" s="119"/>
      <c r="BM110" s="119"/>
    </row>
    <row r="111" spans="2:65" s="1" customFormat="1" ht="18" customHeight="1">
      <c r="B111" s="118"/>
      <c r="C111" s="119"/>
      <c r="D111" s="301" t="s">
        <v>117</v>
      </c>
      <c r="E111" s="302"/>
      <c r="F111" s="302"/>
      <c r="G111" s="119"/>
      <c r="H111" s="119"/>
      <c r="I111" s="119"/>
      <c r="J111" s="121">
        <v>0</v>
      </c>
      <c r="K111" s="119"/>
      <c r="L111" s="118"/>
      <c r="M111" s="119"/>
      <c r="N111" s="122" t="s">
        <v>42</v>
      </c>
      <c r="O111" s="119"/>
      <c r="P111" s="119"/>
      <c r="Q111" s="119"/>
      <c r="R111" s="119"/>
      <c r="S111" s="119"/>
      <c r="T111" s="119"/>
      <c r="U111" s="119"/>
      <c r="V111" s="119"/>
      <c r="W111" s="119"/>
      <c r="X111" s="119"/>
      <c r="Y111" s="119"/>
      <c r="Z111" s="119"/>
      <c r="AA111" s="119"/>
      <c r="AB111" s="119"/>
      <c r="AC111" s="119"/>
      <c r="AD111" s="119"/>
      <c r="AE111" s="119"/>
      <c r="AF111" s="119"/>
      <c r="AG111" s="119"/>
      <c r="AH111" s="119"/>
      <c r="AI111" s="119"/>
      <c r="AJ111" s="119"/>
      <c r="AK111" s="119"/>
      <c r="AL111" s="119"/>
      <c r="AM111" s="119"/>
      <c r="AN111" s="119"/>
      <c r="AO111" s="119"/>
      <c r="AP111" s="119"/>
      <c r="AQ111" s="119"/>
      <c r="AR111" s="119"/>
      <c r="AS111" s="119"/>
      <c r="AT111" s="119"/>
      <c r="AU111" s="119"/>
      <c r="AV111" s="119"/>
      <c r="AW111" s="119"/>
      <c r="AX111" s="119"/>
      <c r="AY111" s="123" t="s">
        <v>113</v>
      </c>
      <c r="AZ111" s="119"/>
      <c r="BA111" s="119"/>
      <c r="BB111" s="119"/>
      <c r="BC111" s="119"/>
      <c r="BD111" s="119"/>
      <c r="BE111" s="124">
        <f t="shared" si="0"/>
        <v>0</v>
      </c>
      <c r="BF111" s="124">
        <f t="shared" si="1"/>
        <v>0</v>
      </c>
      <c r="BG111" s="124">
        <f t="shared" si="2"/>
        <v>0</v>
      </c>
      <c r="BH111" s="124">
        <f t="shared" si="3"/>
        <v>0</v>
      </c>
      <c r="BI111" s="124">
        <f t="shared" si="4"/>
        <v>0</v>
      </c>
      <c r="BJ111" s="123" t="s">
        <v>114</v>
      </c>
      <c r="BK111" s="119"/>
      <c r="BL111" s="119"/>
      <c r="BM111" s="119"/>
    </row>
    <row r="112" spans="2:65" s="1" customFormat="1" ht="18" customHeight="1">
      <c r="B112" s="118"/>
      <c r="C112" s="119"/>
      <c r="D112" s="301" t="s">
        <v>118</v>
      </c>
      <c r="E112" s="302"/>
      <c r="F112" s="302"/>
      <c r="G112" s="119"/>
      <c r="H112" s="119"/>
      <c r="I112" s="119"/>
      <c r="J112" s="121">
        <v>0</v>
      </c>
      <c r="K112" s="119"/>
      <c r="L112" s="118"/>
      <c r="M112" s="119"/>
      <c r="N112" s="122" t="s">
        <v>42</v>
      </c>
      <c r="O112" s="119"/>
      <c r="P112" s="119"/>
      <c r="Q112" s="119"/>
      <c r="R112" s="119"/>
      <c r="S112" s="119"/>
      <c r="T112" s="119"/>
      <c r="U112" s="119"/>
      <c r="V112" s="119"/>
      <c r="W112" s="119"/>
      <c r="X112" s="119"/>
      <c r="Y112" s="119"/>
      <c r="Z112" s="119"/>
      <c r="AA112" s="119"/>
      <c r="AB112" s="119"/>
      <c r="AC112" s="119"/>
      <c r="AD112" s="119"/>
      <c r="AE112" s="119"/>
      <c r="AF112" s="119"/>
      <c r="AG112" s="119"/>
      <c r="AH112" s="119"/>
      <c r="AI112" s="119"/>
      <c r="AJ112" s="119"/>
      <c r="AK112" s="119"/>
      <c r="AL112" s="119"/>
      <c r="AM112" s="119"/>
      <c r="AN112" s="119"/>
      <c r="AO112" s="119"/>
      <c r="AP112" s="119"/>
      <c r="AQ112" s="119"/>
      <c r="AR112" s="119"/>
      <c r="AS112" s="119"/>
      <c r="AT112" s="119"/>
      <c r="AU112" s="119"/>
      <c r="AV112" s="119"/>
      <c r="AW112" s="119"/>
      <c r="AX112" s="119"/>
      <c r="AY112" s="123" t="s">
        <v>113</v>
      </c>
      <c r="AZ112" s="119"/>
      <c r="BA112" s="119"/>
      <c r="BB112" s="119"/>
      <c r="BC112" s="119"/>
      <c r="BD112" s="119"/>
      <c r="BE112" s="124">
        <f t="shared" si="0"/>
        <v>0</v>
      </c>
      <c r="BF112" s="124">
        <f t="shared" si="1"/>
        <v>0</v>
      </c>
      <c r="BG112" s="124">
        <f t="shared" si="2"/>
        <v>0</v>
      </c>
      <c r="BH112" s="124">
        <f t="shared" si="3"/>
        <v>0</v>
      </c>
      <c r="BI112" s="124">
        <f t="shared" si="4"/>
        <v>0</v>
      </c>
      <c r="BJ112" s="123" t="s">
        <v>114</v>
      </c>
      <c r="BK112" s="119"/>
      <c r="BL112" s="119"/>
      <c r="BM112" s="119"/>
    </row>
    <row r="113" spans="2:65" s="1" customFormat="1" ht="18" customHeight="1">
      <c r="B113" s="118"/>
      <c r="C113" s="119"/>
      <c r="D113" s="120" t="s">
        <v>119</v>
      </c>
      <c r="E113" s="119"/>
      <c r="F113" s="119"/>
      <c r="G113" s="119"/>
      <c r="H113" s="119"/>
      <c r="I113" s="119"/>
      <c r="J113" s="121">
        <f>ROUND(J30*T113,2)</f>
        <v>0</v>
      </c>
      <c r="K113" s="119"/>
      <c r="L113" s="118"/>
      <c r="M113" s="119"/>
      <c r="N113" s="122" t="s">
        <v>42</v>
      </c>
      <c r="O113" s="119"/>
      <c r="P113" s="119"/>
      <c r="Q113" s="119"/>
      <c r="R113" s="119"/>
      <c r="S113" s="119"/>
      <c r="T113" s="119"/>
      <c r="U113" s="119"/>
      <c r="V113" s="119"/>
      <c r="W113" s="119"/>
      <c r="X113" s="119"/>
      <c r="Y113" s="119"/>
      <c r="Z113" s="119"/>
      <c r="AA113" s="119"/>
      <c r="AB113" s="119"/>
      <c r="AC113" s="119"/>
      <c r="AD113" s="119"/>
      <c r="AE113" s="119"/>
      <c r="AF113" s="119"/>
      <c r="AG113" s="119"/>
      <c r="AH113" s="119"/>
      <c r="AI113" s="119"/>
      <c r="AJ113" s="119"/>
      <c r="AK113" s="119"/>
      <c r="AL113" s="119"/>
      <c r="AM113" s="119"/>
      <c r="AN113" s="119"/>
      <c r="AO113" s="119"/>
      <c r="AP113" s="119"/>
      <c r="AQ113" s="119"/>
      <c r="AR113" s="119"/>
      <c r="AS113" s="119"/>
      <c r="AT113" s="119"/>
      <c r="AU113" s="119"/>
      <c r="AV113" s="119"/>
      <c r="AW113" s="119"/>
      <c r="AX113" s="119"/>
      <c r="AY113" s="123" t="s">
        <v>120</v>
      </c>
      <c r="AZ113" s="119"/>
      <c r="BA113" s="119"/>
      <c r="BB113" s="119"/>
      <c r="BC113" s="119"/>
      <c r="BD113" s="119"/>
      <c r="BE113" s="124">
        <f t="shared" si="0"/>
        <v>0</v>
      </c>
      <c r="BF113" s="124">
        <f t="shared" si="1"/>
        <v>0</v>
      </c>
      <c r="BG113" s="124">
        <f t="shared" si="2"/>
        <v>0</v>
      </c>
      <c r="BH113" s="124">
        <f t="shared" si="3"/>
        <v>0</v>
      </c>
      <c r="BI113" s="124">
        <f t="shared" si="4"/>
        <v>0</v>
      </c>
      <c r="BJ113" s="123" t="s">
        <v>114</v>
      </c>
      <c r="BK113" s="119"/>
      <c r="BL113" s="119"/>
      <c r="BM113" s="119"/>
    </row>
    <row r="114" spans="2:65" s="1" customFormat="1">
      <c r="B114" s="28"/>
      <c r="L114" s="28"/>
    </row>
    <row r="115" spans="2:65" s="1" customFormat="1" ht="29.25" customHeight="1">
      <c r="B115" s="28"/>
      <c r="C115" s="125" t="s">
        <v>121</v>
      </c>
      <c r="D115" s="97"/>
      <c r="E115" s="97"/>
      <c r="F115" s="97"/>
      <c r="G115" s="97"/>
      <c r="H115" s="97"/>
      <c r="I115" s="97"/>
      <c r="J115" s="126">
        <f>ROUND(J96+J107,2)</f>
        <v>0</v>
      </c>
      <c r="K115" s="97"/>
      <c r="L115" s="28"/>
    </row>
    <row r="116" spans="2:65" s="1" customFormat="1" ht="6.95" customHeight="1">
      <c r="B116" s="43"/>
      <c r="C116" s="44"/>
      <c r="D116" s="44"/>
      <c r="E116" s="44"/>
      <c r="F116" s="44"/>
      <c r="G116" s="44"/>
      <c r="H116" s="44"/>
      <c r="I116" s="44"/>
      <c r="J116" s="44"/>
      <c r="K116" s="44"/>
      <c r="L116" s="28"/>
    </row>
    <row r="120" spans="2:65" s="1" customFormat="1" ht="6.95" customHeight="1">
      <c r="B120" s="45"/>
      <c r="C120" s="46"/>
      <c r="D120" s="46"/>
      <c r="E120" s="46"/>
      <c r="F120" s="46"/>
      <c r="G120" s="46"/>
      <c r="H120" s="46"/>
      <c r="I120" s="46"/>
      <c r="J120" s="46"/>
      <c r="K120" s="46"/>
      <c r="L120" s="28"/>
    </row>
    <row r="121" spans="2:65" s="1" customFormat="1" ht="24.95" customHeight="1">
      <c r="B121" s="28"/>
      <c r="C121" s="17" t="s">
        <v>122</v>
      </c>
      <c r="L121" s="28"/>
    </row>
    <row r="122" spans="2:65" s="1" customFormat="1" ht="6.95" customHeight="1">
      <c r="B122" s="28"/>
      <c r="L122" s="28"/>
    </row>
    <row r="123" spans="2:65" s="1" customFormat="1" ht="12" customHeight="1">
      <c r="B123" s="28"/>
      <c r="C123" s="23" t="s">
        <v>14</v>
      </c>
      <c r="L123" s="28"/>
    </row>
    <row r="124" spans="2:65" s="1" customFormat="1" ht="16.5" customHeight="1">
      <c r="B124" s="28"/>
      <c r="E124" s="303" t="str">
        <f>E7</f>
        <v>Prekládka diaľkového ovládania rozvádzača na tepelnom velíne</v>
      </c>
      <c r="F124" s="304"/>
      <c r="G124" s="304"/>
      <c r="H124" s="304"/>
      <c r="L124" s="28"/>
    </row>
    <row r="125" spans="2:65" s="1" customFormat="1" ht="12" customHeight="1">
      <c r="B125" s="28"/>
      <c r="C125" s="23" t="s">
        <v>96</v>
      </c>
      <c r="L125" s="28"/>
    </row>
    <row r="126" spans="2:65" s="1" customFormat="1" ht="16.5" customHeight="1">
      <c r="B126" s="28"/>
      <c r="E126" s="292" t="str">
        <f>E9</f>
        <v>PS-30 - PS30-Riadiaci a informačný systém</v>
      </c>
      <c r="F126" s="305"/>
      <c r="G126" s="305"/>
      <c r="H126" s="305"/>
      <c r="L126" s="28"/>
    </row>
    <row r="127" spans="2:65" s="1" customFormat="1" ht="6.95" customHeight="1">
      <c r="B127" s="28"/>
      <c r="L127" s="28"/>
    </row>
    <row r="128" spans="2:65" s="1" customFormat="1" ht="12" customHeight="1">
      <c r="B128" s="28"/>
      <c r="C128" s="23" t="s">
        <v>18</v>
      </c>
      <c r="F128" s="21" t="str">
        <f>F12</f>
        <v>Martinská tepláreň</v>
      </c>
      <c r="I128" s="23" t="s">
        <v>20</v>
      </c>
      <c r="J128" s="51" t="str">
        <f>IF(J12="","",J12)</f>
        <v>30. 6. 2020</v>
      </c>
      <c r="L128" s="28"/>
    </row>
    <row r="129" spans="2:65" s="1" customFormat="1" ht="6.95" customHeight="1">
      <c r="B129" s="28"/>
      <c r="L129" s="28"/>
    </row>
    <row r="130" spans="2:65" s="1" customFormat="1" ht="15.2" customHeight="1">
      <c r="B130" s="28"/>
      <c r="C130" s="23" t="s">
        <v>22</v>
      </c>
      <c r="F130" s="21" t="str">
        <f>E15</f>
        <v>Martinská tepláreň</v>
      </c>
      <c r="I130" s="23" t="s">
        <v>27</v>
      </c>
      <c r="J130" s="26" t="str">
        <f>E21</f>
        <v>MČ Projekty s.r.o.</v>
      </c>
      <c r="L130" s="28"/>
    </row>
    <row r="131" spans="2:65" s="1" customFormat="1" ht="15.2" customHeight="1">
      <c r="B131" s="28"/>
      <c r="C131" s="23" t="s">
        <v>25</v>
      </c>
      <c r="F131" s="21" t="str">
        <f>IF(E18="","",E18)</f>
        <v>Vyplň údaj</v>
      </c>
      <c r="I131" s="23" t="s">
        <v>33</v>
      </c>
      <c r="J131" s="26" t="str">
        <f>E24</f>
        <v>Karol Valach</v>
      </c>
      <c r="L131" s="28"/>
    </row>
    <row r="132" spans="2:65" s="1" customFormat="1" ht="10.35" customHeight="1">
      <c r="B132" s="28"/>
      <c r="L132" s="28"/>
    </row>
    <row r="133" spans="2:65" s="10" customFormat="1" ht="29.25" customHeight="1">
      <c r="B133" s="127"/>
      <c r="C133" s="128" t="s">
        <v>123</v>
      </c>
      <c r="D133" s="129" t="s">
        <v>61</v>
      </c>
      <c r="E133" s="129" t="s">
        <v>57</v>
      </c>
      <c r="F133" s="129" t="s">
        <v>58</v>
      </c>
      <c r="G133" s="129" t="s">
        <v>124</v>
      </c>
      <c r="H133" s="129" t="s">
        <v>125</v>
      </c>
      <c r="I133" s="129" t="s">
        <v>126</v>
      </c>
      <c r="J133" s="130" t="s">
        <v>102</v>
      </c>
      <c r="K133" s="131" t="s">
        <v>127</v>
      </c>
      <c r="L133" s="127"/>
      <c r="M133" s="58" t="s">
        <v>1</v>
      </c>
      <c r="N133" s="59" t="s">
        <v>40</v>
      </c>
      <c r="O133" s="59" t="s">
        <v>128</v>
      </c>
      <c r="P133" s="59" t="s">
        <v>129</v>
      </c>
      <c r="Q133" s="59" t="s">
        <v>130</v>
      </c>
      <c r="R133" s="59" t="s">
        <v>131</v>
      </c>
      <c r="S133" s="59" t="s">
        <v>132</v>
      </c>
      <c r="T133" s="60" t="s">
        <v>133</v>
      </c>
    </row>
    <row r="134" spans="2:65" s="1" customFormat="1" ht="22.9" customHeight="1">
      <c r="B134" s="28"/>
      <c r="C134" s="63" t="s">
        <v>98</v>
      </c>
      <c r="J134" s="132">
        <f>BK134</f>
        <v>0</v>
      </c>
      <c r="L134" s="28"/>
      <c r="M134" s="61"/>
      <c r="N134" s="52"/>
      <c r="O134" s="52"/>
      <c r="P134" s="133">
        <f>P135</f>
        <v>0</v>
      </c>
      <c r="Q134" s="52"/>
      <c r="R134" s="133">
        <f>R135</f>
        <v>2.0270000000000001</v>
      </c>
      <c r="S134" s="52"/>
      <c r="T134" s="134">
        <f>T135</f>
        <v>0</v>
      </c>
      <c r="AT134" s="13" t="s">
        <v>75</v>
      </c>
      <c r="AU134" s="13" t="s">
        <v>104</v>
      </c>
      <c r="BK134" s="135">
        <f>BK135</f>
        <v>0</v>
      </c>
    </row>
    <row r="135" spans="2:65" s="11" customFormat="1" ht="25.9" customHeight="1">
      <c r="B135" s="136"/>
      <c r="D135" s="137" t="s">
        <v>75</v>
      </c>
      <c r="E135" s="138" t="s">
        <v>276</v>
      </c>
      <c r="F135" s="138" t="s">
        <v>277</v>
      </c>
      <c r="I135" s="139"/>
      <c r="J135" s="140">
        <f>BK135</f>
        <v>0</v>
      </c>
      <c r="L135" s="136"/>
      <c r="M135" s="141"/>
      <c r="P135" s="142">
        <f>P136+P148+P150+P172+P191+P197+P209</f>
        <v>0</v>
      </c>
      <c r="R135" s="142">
        <f>R136+R148+R150+R172+R191+R197+R209</f>
        <v>2.0270000000000001</v>
      </c>
      <c r="T135" s="143">
        <f>T136+T148+T150+T172+T191+T197+T209</f>
        <v>0</v>
      </c>
      <c r="AR135" s="137" t="s">
        <v>84</v>
      </c>
      <c r="AT135" s="144" t="s">
        <v>75</v>
      </c>
      <c r="AU135" s="144" t="s">
        <v>76</v>
      </c>
      <c r="AY135" s="137" t="s">
        <v>136</v>
      </c>
      <c r="BK135" s="145">
        <f>BK136+BK148+BK150+BK172+BK191+BK197+BK209</f>
        <v>0</v>
      </c>
    </row>
    <row r="136" spans="2:65" s="11" customFormat="1" ht="22.9" customHeight="1">
      <c r="B136" s="136"/>
      <c r="D136" s="137" t="s">
        <v>75</v>
      </c>
      <c r="E136" s="146" t="s">
        <v>137</v>
      </c>
      <c r="F136" s="146" t="s">
        <v>138</v>
      </c>
      <c r="I136" s="139"/>
      <c r="J136" s="147">
        <f>BK136</f>
        <v>0</v>
      </c>
      <c r="L136" s="136"/>
      <c r="M136" s="141"/>
      <c r="P136" s="142">
        <f>SUM(P137:P147)</f>
        <v>0</v>
      </c>
      <c r="R136" s="142">
        <f>SUM(R137:R147)</f>
        <v>0</v>
      </c>
      <c r="T136" s="143">
        <f>SUM(T137:T147)</f>
        <v>0</v>
      </c>
      <c r="AR136" s="137" t="s">
        <v>139</v>
      </c>
      <c r="AT136" s="144" t="s">
        <v>75</v>
      </c>
      <c r="AU136" s="144" t="s">
        <v>84</v>
      </c>
      <c r="AY136" s="137" t="s">
        <v>136</v>
      </c>
      <c r="BK136" s="145">
        <f>SUM(BK137:BK147)</f>
        <v>0</v>
      </c>
    </row>
    <row r="137" spans="2:65" s="1" customFormat="1" ht="24.2" customHeight="1">
      <c r="B137" s="118"/>
      <c r="C137" s="148" t="s">
        <v>84</v>
      </c>
      <c r="D137" s="148" t="s">
        <v>140</v>
      </c>
      <c r="E137" s="149" t="s">
        <v>278</v>
      </c>
      <c r="F137" s="150" t="s">
        <v>279</v>
      </c>
      <c r="G137" s="151" t="s">
        <v>143</v>
      </c>
      <c r="H137" s="152">
        <v>25</v>
      </c>
      <c r="I137" s="153"/>
      <c r="J137" s="152">
        <f t="shared" ref="J137:J147" si="5">ROUND(I137*H137,3)</f>
        <v>0</v>
      </c>
      <c r="K137" s="154"/>
      <c r="L137" s="28"/>
      <c r="M137" s="155" t="s">
        <v>1</v>
      </c>
      <c r="N137" s="117" t="s">
        <v>42</v>
      </c>
      <c r="P137" s="156">
        <f t="shared" ref="P137:P147" si="6">O137*H137</f>
        <v>0</v>
      </c>
      <c r="Q137" s="156">
        <v>0</v>
      </c>
      <c r="R137" s="156">
        <f t="shared" ref="R137:R147" si="7">Q137*H137</f>
        <v>0</v>
      </c>
      <c r="S137" s="156">
        <v>0</v>
      </c>
      <c r="T137" s="157">
        <f t="shared" ref="T137:T147" si="8">S137*H137</f>
        <v>0</v>
      </c>
      <c r="AR137" s="158" t="s">
        <v>84</v>
      </c>
      <c r="AT137" s="158" t="s">
        <v>140</v>
      </c>
      <c r="AU137" s="158" t="s">
        <v>114</v>
      </c>
      <c r="AY137" s="13" t="s">
        <v>136</v>
      </c>
      <c r="BE137" s="159">
        <f t="shared" ref="BE137:BE147" si="9">IF(N137="základná",J137,0)</f>
        <v>0</v>
      </c>
      <c r="BF137" s="159">
        <f t="shared" ref="BF137:BF147" si="10">IF(N137="znížená",J137,0)</f>
        <v>0</v>
      </c>
      <c r="BG137" s="159">
        <f t="shared" ref="BG137:BG147" si="11">IF(N137="zákl. prenesená",J137,0)</f>
        <v>0</v>
      </c>
      <c r="BH137" s="159">
        <f t="shared" ref="BH137:BH147" si="12">IF(N137="zníž. prenesená",J137,0)</f>
        <v>0</v>
      </c>
      <c r="BI137" s="159">
        <f t="shared" ref="BI137:BI147" si="13">IF(N137="nulová",J137,0)</f>
        <v>0</v>
      </c>
      <c r="BJ137" s="13" t="s">
        <v>114</v>
      </c>
      <c r="BK137" s="160">
        <f t="shared" ref="BK137:BK147" si="14">ROUND(I137*H137,3)</f>
        <v>0</v>
      </c>
      <c r="BL137" s="13" t="s">
        <v>84</v>
      </c>
      <c r="BM137" s="158" t="s">
        <v>280</v>
      </c>
    </row>
    <row r="138" spans="2:65" s="1" customFormat="1" ht="21.75" customHeight="1">
      <c r="B138" s="118"/>
      <c r="C138" s="148" t="s">
        <v>114</v>
      </c>
      <c r="D138" s="148" t="s">
        <v>140</v>
      </c>
      <c r="E138" s="149" t="s">
        <v>281</v>
      </c>
      <c r="F138" s="150" t="s">
        <v>282</v>
      </c>
      <c r="G138" s="151" t="s">
        <v>143</v>
      </c>
      <c r="H138" s="152">
        <v>50</v>
      </c>
      <c r="I138" s="153"/>
      <c r="J138" s="152">
        <f t="shared" si="5"/>
        <v>0</v>
      </c>
      <c r="K138" s="154"/>
      <c r="L138" s="28"/>
      <c r="M138" s="155" t="s">
        <v>1</v>
      </c>
      <c r="N138" s="117" t="s">
        <v>42</v>
      </c>
      <c r="P138" s="156">
        <f t="shared" si="6"/>
        <v>0</v>
      </c>
      <c r="Q138" s="156">
        <v>0</v>
      </c>
      <c r="R138" s="156">
        <f t="shared" si="7"/>
        <v>0</v>
      </c>
      <c r="S138" s="156">
        <v>0</v>
      </c>
      <c r="T138" s="157">
        <f t="shared" si="8"/>
        <v>0</v>
      </c>
      <c r="AR138" s="158" t="s">
        <v>84</v>
      </c>
      <c r="AT138" s="158" t="s">
        <v>140</v>
      </c>
      <c r="AU138" s="158" t="s">
        <v>114</v>
      </c>
      <c r="AY138" s="13" t="s">
        <v>136</v>
      </c>
      <c r="BE138" s="159">
        <f t="shared" si="9"/>
        <v>0</v>
      </c>
      <c r="BF138" s="159">
        <f t="shared" si="10"/>
        <v>0</v>
      </c>
      <c r="BG138" s="159">
        <f t="shared" si="11"/>
        <v>0</v>
      </c>
      <c r="BH138" s="159">
        <f t="shared" si="12"/>
        <v>0</v>
      </c>
      <c r="BI138" s="159">
        <f t="shared" si="13"/>
        <v>0</v>
      </c>
      <c r="BJ138" s="13" t="s">
        <v>114</v>
      </c>
      <c r="BK138" s="160">
        <f t="shared" si="14"/>
        <v>0</v>
      </c>
      <c r="BL138" s="13" t="s">
        <v>84</v>
      </c>
      <c r="BM138" s="158" t="s">
        <v>283</v>
      </c>
    </row>
    <row r="139" spans="2:65" s="1" customFormat="1" ht="24.2" customHeight="1">
      <c r="B139" s="118"/>
      <c r="C139" s="148" t="s">
        <v>139</v>
      </c>
      <c r="D139" s="148" t="s">
        <v>140</v>
      </c>
      <c r="E139" s="149" t="s">
        <v>284</v>
      </c>
      <c r="F139" s="150" t="s">
        <v>285</v>
      </c>
      <c r="G139" s="151" t="s">
        <v>143</v>
      </c>
      <c r="H139" s="152">
        <v>20</v>
      </c>
      <c r="I139" s="153"/>
      <c r="J139" s="152">
        <f t="shared" si="5"/>
        <v>0</v>
      </c>
      <c r="K139" s="154"/>
      <c r="L139" s="28"/>
      <c r="M139" s="155" t="s">
        <v>1</v>
      </c>
      <c r="N139" s="117" t="s">
        <v>42</v>
      </c>
      <c r="P139" s="156">
        <f t="shared" si="6"/>
        <v>0</v>
      </c>
      <c r="Q139" s="156">
        <v>0</v>
      </c>
      <c r="R139" s="156">
        <f t="shared" si="7"/>
        <v>0</v>
      </c>
      <c r="S139" s="156">
        <v>0</v>
      </c>
      <c r="T139" s="157">
        <f t="shared" si="8"/>
        <v>0</v>
      </c>
      <c r="AR139" s="158" t="s">
        <v>84</v>
      </c>
      <c r="AT139" s="158" t="s">
        <v>140</v>
      </c>
      <c r="AU139" s="158" t="s">
        <v>114</v>
      </c>
      <c r="AY139" s="13" t="s">
        <v>136</v>
      </c>
      <c r="BE139" s="159">
        <f t="shared" si="9"/>
        <v>0</v>
      </c>
      <c r="BF139" s="159">
        <f t="shared" si="10"/>
        <v>0</v>
      </c>
      <c r="BG139" s="159">
        <f t="shared" si="11"/>
        <v>0</v>
      </c>
      <c r="BH139" s="159">
        <f t="shared" si="12"/>
        <v>0</v>
      </c>
      <c r="BI139" s="159">
        <f t="shared" si="13"/>
        <v>0</v>
      </c>
      <c r="BJ139" s="13" t="s">
        <v>114</v>
      </c>
      <c r="BK139" s="160">
        <f t="shared" si="14"/>
        <v>0</v>
      </c>
      <c r="BL139" s="13" t="s">
        <v>84</v>
      </c>
      <c r="BM139" s="158" t="s">
        <v>286</v>
      </c>
    </row>
    <row r="140" spans="2:65" s="1" customFormat="1" ht="16.5" customHeight="1">
      <c r="B140" s="118"/>
      <c r="C140" s="148" t="s">
        <v>144</v>
      </c>
      <c r="D140" s="148" t="s">
        <v>140</v>
      </c>
      <c r="E140" s="149" t="s">
        <v>287</v>
      </c>
      <c r="F140" s="150" t="s">
        <v>288</v>
      </c>
      <c r="G140" s="151" t="s">
        <v>143</v>
      </c>
      <c r="H140" s="152">
        <v>5</v>
      </c>
      <c r="I140" s="153"/>
      <c r="J140" s="152">
        <f t="shared" si="5"/>
        <v>0</v>
      </c>
      <c r="K140" s="154"/>
      <c r="L140" s="28"/>
      <c r="M140" s="155" t="s">
        <v>1</v>
      </c>
      <c r="N140" s="117" t="s">
        <v>42</v>
      </c>
      <c r="P140" s="156">
        <f t="shared" si="6"/>
        <v>0</v>
      </c>
      <c r="Q140" s="156">
        <v>0</v>
      </c>
      <c r="R140" s="156">
        <f t="shared" si="7"/>
        <v>0</v>
      </c>
      <c r="S140" s="156">
        <v>0</v>
      </c>
      <c r="T140" s="157">
        <f t="shared" si="8"/>
        <v>0</v>
      </c>
      <c r="AR140" s="158" t="s">
        <v>84</v>
      </c>
      <c r="AT140" s="158" t="s">
        <v>140</v>
      </c>
      <c r="AU140" s="158" t="s">
        <v>114</v>
      </c>
      <c r="AY140" s="13" t="s">
        <v>136</v>
      </c>
      <c r="BE140" s="159">
        <f t="shared" si="9"/>
        <v>0</v>
      </c>
      <c r="BF140" s="159">
        <f t="shared" si="10"/>
        <v>0</v>
      </c>
      <c r="BG140" s="159">
        <f t="shared" si="11"/>
        <v>0</v>
      </c>
      <c r="BH140" s="159">
        <f t="shared" si="12"/>
        <v>0</v>
      </c>
      <c r="BI140" s="159">
        <f t="shared" si="13"/>
        <v>0</v>
      </c>
      <c r="BJ140" s="13" t="s">
        <v>114</v>
      </c>
      <c r="BK140" s="160">
        <f t="shared" si="14"/>
        <v>0</v>
      </c>
      <c r="BL140" s="13" t="s">
        <v>84</v>
      </c>
      <c r="BM140" s="158" t="s">
        <v>289</v>
      </c>
    </row>
    <row r="141" spans="2:65" s="1" customFormat="1" ht="24.2" customHeight="1">
      <c r="B141" s="118"/>
      <c r="C141" s="148" t="s">
        <v>155</v>
      </c>
      <c r="D141" s="148" t="s">
        <v>140</v>
      </c>
      <c r="E141" s="149" t="s">
        <v>290</v>
      </c>
      <c r="F141" s="150" t="s">
        <v>291</v>
      </c>
      <c r="G141" s="151" t="s">
        <v>143</v>
      </c>
      <c r="H141" s="152">
        <v>5</v>
      </c>
      <c r="I141" s="153"/>
      <c r="J141" s="152">
        <f t="shared" si="5"/>
        <v>0</v>
      </c>
      <c r="K141" s="154"/>
      <c r="L141" s="28"/>
      <c r="M141" s="155" t="s">
        <v>1</v>
      </c>
      <c r="N141" s="117" t="s">
        <v>42</v>
      </c>
      <c r="P141" s="156">
        <f t="shared" si="6"/>
        <v>0</v>
      </c>
      <c r="Q141" s="156">
        <v>0</v>
      </c>
      <c r="R141" s="156">
        <f t="shared" si="7"/>
        <v>0</v>
      </c>
      <c r="S141" s="156">
        <v>0</v>
      </c>
      <c r="T141" s="157">
        <f t="shared" si="8"/>
        <v>0</v>
      </c>
      <c r="AR141" s="158" t="s">
        <v>84</v>
      </c>
      <c r="AT141" s="158" t="s">
        <v>140</v>
      </c>
      <c r="AU141" s="158" t="s">
        <v>114</v>
      </c>
      <c r="AY141" s="13" t="s">
        <v>136</v>
      </c>
      <c r="BE141" s="159">
        <f t="shared" si="9"/>
        <v>0</v>
      </c>
      <c r="BF141" s="159">
        <f t="shared" si="10"/>
        <v>0</v>
      </c>
      <c r="BG141" s="159">
        <f t="shared" si="11"/>
        <v>0</v>
      </c>
      <c r="BH141" s="159">
        <f t="shared" si="12"/>
        <v>0</v>
      </c>
      <c r="BI141" s="159">
        <f t="shared" si="13"/>
        <v>0</v>
      </c>
      <c r="BJ141" s="13" t="s">
        <v>114</v>
      </c>
      <c r="BK141" s="160">
        <f t="shared" si="14"/>
        <v>0</v>
      </c>
      <c r="BL141" s="13" t="s">
        <v>84</v>
      </c>
      <c r="BM141" s="158" t="s">
        <v>292</v>
      </c>
    </row>
    <row r="142" spans="2:65" s="1" customFormat="1" ht="24.2" customHeight="1">
      <c r="B142" s="118"/>
      <c r="C142" s="148" t="s">
        <v>163</v>
      </c>
      <c r="D142" s="148" t="s">
        <v>140</v>
      </c>
      <c r="E142" s="149" t="s">
        <v>293</v>
      </c>
      <c r="F142" s="150" t="s">
        <v>294</v>
      </c>
      <c r="G142" s="151" t="s">
        <v>143</v>
      </c>
      <c r="H142" s="152">
        <v>250</v>
      </c>
      <c r="I142" s="153"/>
      <c r="J142" s="152">
        <f t="shared" si="5"/>
        <v>0</v>
      </c>
      <c r="K142" s="154"/>
      <c r="L142" s="28"/>
      <c r="M142" s="155" t="s">
        <v>1</v>
      </c>
      <c r="N142" s="117" t="s">
        <v>42</v>
      </c>
      <c r="P142" s="156">
        <f t="shared" si="6"/>
        <v>0</v>
      </c>
      <c r="Q142" s="156">
        <v>0</v>
      </c>
      <c r="R142" s="156">
        <f t="shared" si="7"/>
        <v>0</v>
      </c>
      <c r="S142" s="156">
        <v>0</v>
      </c>
      <c r="T142" s="157">
        <f t="shared" si="8"/>
        <v>0</v>
      </c>
      <c r="AR142" s="158" t="s">
        <v>159</v>
      </c>
      <c r="AT142" s="158" t="s">
        <v>140</v>
      </c>
      <c r="AU142" s="158" t="s">
        <v>114</v>
      </c>
      <c r="AY142" s="13" t="s">
        <v>136</v>
      </c>
      <c r="BE142" s="159">
        <f t="shared" si="9"/>
        <v>0</v>
      </c>
      <c r="BF142" s="159">
        <f t="shared" si="10"/>
        <v>0</v>
      </c>
      <c r="BG142" s="159">
        <f t="shared" si="11"/>
        <v>0</v>
      </c>
      <c r="BH142" s="159">
        <f t="shared" si="12"/>
        <v>0</v>
      </c>
      <c r="BI142" s="159">
        <f t="shared" si="13"/>
        <v>0</v>
      </c>
      <c r="BJ142" s="13" t="s">
        <v>114</v>
      </c>
      <c r="BK142" s="160">
        <f t="shared" si="14"/>
        <v>0</v>
      </c>
      <c r="BL142" s="13" t="s">
        <v>159</v>
      </c>
      <c r="BM142" s="158" t="s">
        <v>295</v>
      </c>
    </row>
    <row r="143" spans="2:65" s="1" customFormat="1" ht="24.2" customHeight="1">
      <c r="B143" s="118"/>
      <c r="C143" s="148" t="s">
        <v>167</v>
      </c>
      <c r="D143" s="148" t="s">
        <v>140</v>
      </c>
      <c r="E143" s="149" t="s">
        <v>296</v>
      </c>
      <c r="F143" s="150" t="s">
        <v>297</v>
      </c>
      <c r="G143" s="151" t="s">
        <v>143</v>
      </c>
      <c r="H143" s="152">
        <v>15</v>
      </c>
      <c r="I143" s="153"/>
      <c r="J143" s="152">
        <f t="shared" si="5"/>
        <v>0</v>
      </c>
      <c r="K143" s="154"/>
      <c r="L143" s="28"/>
      <c r="M143" s="155" t="s">
        <v>1</v>
      </c>
      <c r="N143" s="117" t="s">
        <v>42</v>
      </c>
      <c r="P143" s="156">
        <f t="shared" si="6"/>
        <v>0</v>
      </c>
      <c r="Q143" s="156">
        <v>0</v>
      </c>
      <c r="R143" s="156">
        <f t="shared" si="7"/>
        <v>0</v>
      </c>
      <c r="S143" s="156">
        <v>0</v>
      </c>
      <c r="T143" s="157">
        <f t="shared" si="8"/>
        <v>0</v>
      </c>
      <c r="AR143" s="158" t="s">
        <v>84</v>
      </c>
      <c r="AT143" s="158" t="s">
        <v>140</v>
      </c>
      <c r="AU143" s="158" t="s">
        <v>114</v>
      </c>
      <c r="AY143" s="13" t="s">
        <v>136</v>
      </c>
      <c r="BE143" s="159">
        <f t="shared" si="9"/>
        <v>0</v>
      </c>
      <c r="BF143" s="159">
        <f t="shared" si="10"/>
        <v>0</v>
      </c>
      <c r="BG143" s="159">
        <f t="shared" si="11"/>
        <v>0</v>
      </c>
      <c r="BH143" s="159">
        <f t="shared" si="12"/>
        <v>0</v>
      </c>
      <c r="BI143" s="159">
        <f t="shared" si="13"/>
        <v>0</v>
      </c>
      <c r="BJ143" s="13" t="s">
        <v>114</v>
      </c>
      <c r="BK143" s="160">
        <f t="shared" si="14"/>
        <v>0</v>
      </c>
      <c r="BL143" s="13" t="s">
        <v>84</v>
      </c>
      <c r="BM143" s="158" t="s">
        <v>298</v>
      </c>
    </row>
    <row r="144" spans="2:65" s="1" customFormat="1" ht="16.5" customHeight="1">
      <c r="B144" s="118"/>
      <c r="C144" s="148" t="s">
        <v>171</v>
      </c>
      <c r="D144" s="148" t="s">
        <v>140</v>
      </c>
      <c r="E144" s="149" t="s">
        <v>299</v>
      </c>
      <c r="F144" s="150" t="s">
        <v>300</v>
      </c>
      <c r="G144" s="151" t="s">
        <v>143</v>
      </c>
      <c r="H144" s="152">
        <v>30</v>
      </c>
      <c r="I144" s="153"/>
      <c r="J144" s="152">
        <f t="shared" si="5"/>
        <v>0</v>
      </c>
      <c r="K144" s="154"/>
      <c r="L144" s="28"/>
      <c r="M144" s="155" t="s">
        <v>1</v>
      </c>
      <c r="N144" s="117" t="s">
        <v>42</v>
      </c>
      <c r="P144" s="156">
        <f t="shared" si="6"/>
        <v>0</v>
      </c>
      <c r="Q144" s="156">
        <v>0</v>
      </c>
      <c r="R144" s="156">
        <f t="shared" si="7"/>
        <v>0</v>
      </c>
      <c r="S144" s="156">
        <v>0</v>
      </c>
      <c r="T144" s="157">
        <f t="shared" si="8"/>
        <v>0</v>
      </c>
      <c r="AR144" s="158" t="s">
        <v>84</v>
      </c>
      <c r="AT144" s="158" t="s">
        <v>140</v>
      </c>
      <c r="AU144" s="158" t="s">
        <v>114</v>
      </c>
      <c r="AY144" s="13" t="s">
        <v>136</v>
      </c>
      <c r="BE144" s="159">
        <f t="shared" si="9"/>
        <v>0</v>
      </c>
      <c r="BF144" s="159">
        <f t="shared" si="10"/>
        <v>0</v>
      </c>
      <c r="BG144" s="159">
        <f t="shared" si="11"/>
        <v>0</v>
      </c>
      <c r="BH144" s="159">
        <f t="shared" si="12"/>
        <v>0</v>
      </c>
      <c r="BI144" s="159">
        <f t="shared" si="13"/>
        <v>0</v>
      </c>
      <c r="BJ144" s="13" t="s">
        <v>114</v>
      </c>
      <c r="BK144" s="160">
        <f t="shared" si="14"/>
        <v>0</v>
      </c>
      <c r="BL144" s="13" t="s">
        <v>84</v>
      </c>
      <c r="BM144" s="158" t="s">
        <v>301</v>
      </c>
    </row>
    <row r="145" spans="2:65" s="1" customFormat="1" ht="16.5" customHeight="1">
      <c r="B145" s="118"/>
      <c r="C145" s="148" t="s">
        <v>175</v>
      </c>
      <c r="D145" s="148" t="s">
        <v>140</v>
      </c>
      <c r="E145" s="149" t="s">
        <v>302</v>
      </c>
      <c r="F145" s="150" t="s">
        <v>303</v>
      </c>
      <c r="G145" s="151" t="s">
        <v>143</v>
      </c>
      <c r="H145" s="152">
        <v>10</v>
      </c>
      <c r="I145" s="153"/>
      <c r="J145" s="152">
        <f t="shared" si="5"/>
        <v>0</v>
      </c>
      <c r="K145" s="154"/>
      <c r="L145" s="28"/>
      <c r="M145" s="155" t="s">
        <v>1</v>
      </c>
      <c r="N145" s="117" t="s">
        <v>42</v>
      </c>
      <c r="P145" s="156">
        <f t="shared" si="6"/>
        <v>0</v>
      </c>
      <c r="Q145" s="156">
        <v>0</v>
      </c>
      <c r="R145" s="156">
        <f t="shared" si="7"/>
        <v>0</v>
      </c>
      <c r="S145" s="156">
        <v>0</v>
      </c>
      <c r="T145" s="157">
        <f t="shared" si="8"/>
        <v>0</v>
      </c>
      <c r="AR145" s="158" t="s">
        <v>84</v>
      </c>
      <c r="AT145" s="158" t="s">
        <v>140</v>
      </c>
      <c r="AU145" s="158" t="s">
        <v>114</v>
      </c>
      <c r="AY145" s="13" t="s">
        <v>136</v>
      </c>
      <c r="BE145" s="159">
        <f t="shared" si="9"/>
        <v>0</v>
      </c>
      <c r="BF145" s="159">
        <f t="shared" si="10"/>
        <v>0</v>
      </c>
      <c r="BG145" s="159">
        <f t="shared" si="11"/>
        <v>0</v>
      </c>
      <c r="BH145" s="159">
        <f t="shared" si="12"/>
        <v>0</v>
      </c>
      <c r="BI145" s="159">
        <f t="shared" si="13"/>
        <v>0</v>
      </c>
      <c r="BJ145" s="13" t="s">
        <v>114</v>
      </c>
      <c r="BK145" s="160">
        <f t="shared" si="14"/>
        <v>0</v>
      </c>
      <c r="BL145" s="13" t="s">
        <v>84</v>
      </c>
      <c r="BM145" s="158" t="s">
        <v>304</v>
      </c>
    </row>
    <row r="146" spans="2:65" s="1" customFormat="1" ht="24.2" customHeight="1">
      <c r="B146" s="118"/>
      <c r="C146" s="148" t="s">
        <v>179</v>
      </c>
      <c r="D146" s="148" t="s">
        <v>140</v>
      </c>
      <c r="E146" s="149" t="s">
        <v>305</v>
      </c>
      <c r="F146" s="150" t="s">
        <v>291</v>
      </c>
      <c r="G146" s="151" t="s">
        <v>143</v>
      </c>
      <c r="H146" s="152">
        <v>5</v>
      </c>
      <c r="I146" s="153"/>
      <c r="J146" s="152">
        <f t="shared" si="5"/>
        <v>0</v>
      </c>
      <c r="K146" s="154"/>
      <c r="L146" s="28"/>
      <c r="M146" s="155" t="s">
        <v>1</v>
      </c>
      <c r="N146" s="117" t="s">
        <v>42</v>
      </c>
      <c r="P146" s="156">
        <f t="shared" si="6"/>
        <v>0</v>
      </c>
      <c r="Q146" s="156">
        <v>0</v>
      </c>
      <c r="R146" s="156">
        <f t="shared" si="7"/>
        <v>0</v>
      </c>
      <c r="S146" s="156">
        <v>0</v>
      </c>
      <c r="T146" s="157">
        <f t="shared" si="8"/>
        <v>0</v>
      </c>
      <c r="AR146" s="158" t="s">
        <v>84</v>
      </c>
      <c r="AT146" s="158" t="s">
        <v>140</v>
      </c>
      <c r="AU146" s="158" t="s">
        <v>114</v>
      </c>
      <c r="AY146" s="13" t="s">
        <v>136</v>
      </c>
      <c r="BE146" s="159">
        <f t="shared" si="9"/>
        <v>0</v>
      </c>
      <c r="BF146" s="159">
        <f t="shared" si="10"/>
        <v>0</v>
      </c>
      <c r="BG146" s="159">
        <f t="shared" si="11"/>
        <v>0</v>
      </c>
      <c r="BH146" s="159">
        <f t="shared" si="12"/>
        <v>0</v>
      </c>
      <c r="BI146" s="159">
        <f t="shared" si="13"/>
        <v>0</v>
      </c>
      <c r="BJ146" s="13" t="s">
        <v>114</v>
      </c>
      <c r="BK146" s="160">
        <f t="shared" si="14"/>
        <v>0</v>
      </c>
      <c r="BL146" s="13" t="s">
        <v>84</v>
      </c>
      <c r="BM146" s="158" t="s">
        <v>306</v>
      </c>
    </row>
    <row r="147" spans="2:65" s="1" customFormat="1" ht="16.5" customHeight="1">
      <c r="B147" s="118"/>
      <c r="C147" s="148" t="s">
        <v>184</v>
      </c>
      <c r="D147" s="148" t="s">
        <v>140</v>
      </c>
      <c r="E147" s="149" t="s">
        <v>156</v>
      </c>
      <c r="F147" s="150" t="s">
        <v>157</v>
      </c>
      <c r="G147" s="151" t="s">
        <v>158</v>
      </c>
      <c r="H147" s="153"/>
      <c r="I147" s="153"/>
      <c r="J147" s="152">
        <f t="shared" si="5"/>
        <v>0</v>
      </c>
      <c r="K147" s="154"/>
      <c r="L147" s="28"/>
      <c r="M147" s="155" t="s">
        <v>1</v>
      </c>
      <c r="N147" s="117" t="s">
        <v>42</v>
      </c>
      <c r="P147" s="156">
        <f t="shared" si="6"/>
        <v>0</v>
      </c>
      <c r="Q147" s="156">
        <v>0</v>
      </c>
      <c r="R147" s="156">
        <f t="shared" si="7"/>
        <v>0</v>
      </c>
      <c r="S147" s="156">
        <v>0</v>
      </c>
      <c r="T147" s="157">
        <f t="shared" si="8"/>
        <v>0</v>
      </c>
      <c r="AR147" s="158" t="s">
        <v>159</v>
      </c>
      <c r="AT147" s="158" t="s">
        <v>140</v>
      </c>
      <c r="AU147" s="158" t="s">
        <v>114</v>
      </c>
      <c r="AY147" s="13" t="s">
        <v>136</v>
      </c>
      <c r="BE147" s="159">
        <f t="shared" si="9"/>
        <v>0</v>
      </c>
      <c r="BF147" s="159">
        <f t="shared" si="10"/>
        <v>0</v>
      </c>
      <c r="BG147" s="159">
        <f t="shared" si="11"/>
        <v>0</v>
      </c>
      <c r="BH147" s="159">
        <f t="shared" si="12"/>
        <v>0</v>
      </c>
      <c r="BI147" s="159">
        <f t="shared" si="13"/>
        <v>0</v>
      </c>
      <c r="BJ147" s="13" t="s">
        <v>114</v>
      </c>
      <c r="BK147" s="160">
        <f t="shared" si="14"/>
        <v>0</v>
      </c>
      <c r="BL147" s="13" t="s">
        <v>159</v>
      </c>
      <c r="BM147" s="158" t="s">
        <v>307</v>
      </c>
    </row>
    <row r="148" spans="2:65" s="11" customFormat="1" ht="22.9" customHeight="1">
      <c r="B148" s="136"/>
      <c r="D148" s="137" t="s">
        <v>75</v>
      </c>
      <c r="E148" s="146" t="s">
        <v>308</v>
      </c>
      <c r="F148" s="146" t="s">
        <v>309</v>
      </c>
      <c r="I148" s="139"/>
      <c r="J148" s="147">
        <f>BK148</f>
        <v>0</v>
      </c>
      <c r="L148" s="136"/>
      <c r="M148" s="141"/>
      <c r="P148" s="142">
        <f>P149</f>
        <v>0</v>
      </c>
      <c r="R148" s="142">
        <f>R149</f>
        <v>0</v>
      </c>
      <c r="T148" s="143">
        <f>T149</f>
        <v>0</v>
      </c>
      <c r="AR148" s="137" t="s">
        <v>84</v>
      </c>
      <c r="AT148" s="144" t="s">
        <v>75</v>
      </c>
      <c r="AU148" s="144" t="s">
        <v>84</v>
      </c>
      <c r="AY148" s="137" t="s">
        <v>136</v>
      </c>
      <c r="BK148" s="145">
        <f>BK149</f>
        <v>0</v>
      </c>
    </row>
    <row r="149" spans="2:65" s="1" customFormat="1" ht="16.5" customHeight="1">
      <c r="B149" s="118"/>
      <c r="C149" s="148" t="s">
        <v>189</v>
      </c>
      <c r="D149" s="148" t="s">
        <v>140</v>
      </c>
      <c r="E149" s="149" t="s">
        <v>310</v>
      </c>
      <c r="F149" s="150" t="s">
        <v>311</v>
      </c>
      <c r="G149" s="151" t="s">
        <v>233</v>
      </c>
      <c r="H149" s="152">
        <v>1</v>
      </c>
      <c r="I149" s="153"/>
      <c r="J149" s="152">
        <f>ROUND(I149*H149,3)</f>
        <v>0</v>
      </c>
      <c r="K149" s="154"/>
      <c r="L149" s="28"/>
      <c r="M149" s="155" t="s">
        <v>1</v>
      </c>
      <c r="N149" s="117" t="s">
        <v>42</v>
      </c>
      <c r="P149" s="156">
        <f>O149*H149</f>
        <v>0</v>
      </c>
      <c r="Q149" s="156">
        <v>0</v>
      </c>
      <c r="R149" s="156">
        <f>Q149*H149</f>
        <v>0</v>
      </c>
      <c r="S149" s="156">
        <v>0</v>
      </c>
      <c r="T149" s="157">
        <f>S149*H149</f>
        <v>0</v>
      </c>
      <c r="AR149" s="158" t="s">
        <v>84</v>
      </c>
      <c r="AT149" s="158" t="s">
        <v>140</v>
      </c>
      <c r="AU149" s="158" t="s">
        <v>114</v>
      </c>
      <c r="AY149" s="13" t="s">
        <v>136</v>
      </c>
      <c r="BE149" s="159">
        <f>IF(N149="základná",J149,0)</f>
        <v>0</v>
      </c>
      <c r="BF149" s="159">
        <f>IF(N149="znížená",J149,0)</f>
        <v>0</v>
      </c>
      <c r="BG149" s="159">
        <f>IF(N149="zákl. prenesená",J149,0)</f>
        <v>0</v>
      </c>
      <c r="BH149" s="159">
        <f>IF(N149="zníž. prenesená",J149,0)</f>
        <v>0</v>
      </c>
      <c r="BI149" s="159">
        <f>IF(N149="nulová",J149,0)</f>
        <v>0</v>
      </c>
      <c r="BJ149" s="13" t="s">
        <v>114</v>
      </c>
      <c r="BK149" s="160">
        <f>ROUND(I149*H149,3)</f>
        <v>0</v>
      </c>
      <c r="BL149" s="13" t="s">
        <v>84</v>
      </c>
      <c r="BM149" s="158" t="s">
        <v>312</v>
      </c>
    </row>
    <row r="150" spans="2:65" s="11" customFormat="1" ht="22.9" customHeight="1">
      <c r="B150" s="136"/>
      <c r="D150" s="137" t="s">
        <v>75</v>
      </c>
      <c r="E150" s="146" t="s">
        <v>161</v>
      </c>
      <c r="F150" s="146" t="s">
        <v>162</v>
      </c>
      <c r="I150" s="139"/>
      <c r="J150" s="147">
        <f>BK150</f>
        <v>0</v>
      </c>
      <c r="L150" s="136"/>
      <c r="M150" s="141"/>
      <c r="P150" s="142">
        <f>SUM(P151:P171)</f>
        <v>0</v>
      </c>
      <c r="R150" s="142">
        <f>SUM(R151:R171)</f>
        <v>0</v>
      </c>
      <c r="T150" s="143">
        <f>SUM(T151:T171)</f>
        <v>0</v>
      </c>
      <c r="AR150" s="137" t="s">
        <v>139</v>
      </c>
      <c r="AT150" s="144" t="s">
        <v>75</v>
      </c>
      <c r="AU150" s="144" t="s">
        <v>84</v>
      </c>
      <c r="AY150" s="137" t="s">
        <v>136</v>
      </c>
      <c r="BK150" s="145">
        <f>SUM(BK151:BK171)</f>
        <v>0</v>
      </c>
    </row>
    <row r="151" spans="2:65" s="1" customFormat="1" ht="33" customHeight="1">
      <c r="B151" s="118"/>
      <c r="C151" s="148" t="s">
        <v>193</v>
      </c>
      <c r="D151" s="148" t="s">
        <v>140</v>
      </c>
      <c r="E151" s="149" t="s">
        <v>313</v>
      </c>
      <c r="F151" s="150" t="s">
        <v>314</v>
      </c>
      <c r="G151" s="151" t="s">
        <v>187</v>
      </c>
      <c r="H151" s="152">
        <v>2</v>
      </c>
      <c r="I151" s="153"/>
      <c r="J151" s="152">
        <f t="shared" ref="J151:J171" si="15">ROUND(I151*H151,3)</f>
        <v>0</v>
      </c>
      <c r="K151" s="154"/>
      <c r="L151" s="28"/>
      <c r="M151" s="155" t="s">
        <v>1</v>
      </c>
      <c r="N151" s="117" t="s">
        <v>42</v>
      </c>
      <c r="P151" s="156">
        <f t="shared" ref="P151:P171" si="16">O151*H151</f>
        <v>0</v>
      </c>
      <c r="Q151" s="156">
        <v>0</v>
      </c>
      <c r="R151" s="156">
        <f t="shared" ref="R151:R171" si="17">Q151*H151</f>
        <v>0</v>
      </c>
      <c r="S151" s="156">
        <v>0</v>
      </c>
      <c r="T151" s="157">
        <f t="shared" ref="T151:T171" si="18">S151*H151</f>
        <v>0</v>
      </c>
      <c r="AR151" s="158" t="s">
        <v>84</v>
      </c>
      <c r="AT151" s="158" t="s">
        <v>140</v>
      </c>
      <c r="AU151" s="158" t="s">
        <v>114</v>
      </c>
      <c r="AY151" s="13" t="s">
        <v>136</v>
      </c>
      <c r="BE151" s="159">
        <f t="shared" ref="BE151:BE171" si="19">IF(N151="základná",J151,0)</f>
        <v>0</v>
      </c>
      <c r="BF151" s="159">
        <f t="shared" ref="BF151:BF171" si="20">IF(N151="znížená",J151,0)</f>
        <v>0</v>
      </c>
      <c r="BG151" s="159">
        <f t="shared" ref="BG151:BG171" si="21">IF(N151="zákl. prenesená",J151,0)</f>
        <v>0</v>
      </c>
      <c r="BH151" s="159">
        <f t="shared" ref="BH151:BH171" si="22">IF(N151="zníž. prenesená",J151,0)</f>
        <v>0</v>
      </c>
      <c r="BI151" s="159">
        <f t="shared" ref="BI151:BI171" si="23">IF(N151="nulová",J151,0)</f>
        <v>0</v>
      </c>
      <c r="BJ151" s="13" t="s">
        <v>114</v>
      </c>
      <c r="BK151" s="160">
        <f t="shared" ref="BK151:BK171" si="24">ROUND(I151*H151,3)</f>
        <v>0</v>
      </c>
      <c r="BL151" s="13" t="s">
        <v>84</v>
      </c>
      <c r="BM151" s="158" t="s">
        <v>315</v>
      </c>
    </row>
    <row r="152" spans="2:65" s="1" customFormat="1" ht="24.2" customHeight="1">
      <c r="B152" s="118"/>
      <c r="C152" s="148" t="s">
        <v>197</v>
      </c>
      <c r="D152" s="148" t="s">
        <v>140</v>
      </c>
      <c r="E152" s="149" t="s">
        <v>316</v>
      </c>
      <c r="F152" s="150" t="s">
        <v>317</v>
      </c>
      <c r="G152" s="151" t="s">
        <v>318</v>
      </c>
      <c r="H152" s="152">
        <v>730</v>
      </c>
      <c r="I152" s="153"/>
      <c r="J152" s="152">
        <f t="shared" si="15"/>
        <v>0</v>
      </c>
      <c r="K152" s="154"/>
      <c r="L152" s="28"/>
      <c r="M152" s="155" t="s">
        <v>1</v>
      </c>
      <c r="N152" s="117" t="s">
        <v>42</v>
      </c>
      <c r="P152" s="156">
        <f t="shared" si="16"/>
        <v>0</v>
      </c>
      <c r="Q152" s="156">
        <v>0</v>
      </c>
      <c r="R152" s="156">
        <f t="shared" si="17"/>
        <v>0</v>
      </c>
      <c r="S152" s="156">
        <v>0</v>
      </c>
      <c r="T152" s="157">
        <f t="shared" si="18"/>
        <v>0</v>
      </c>
      <c r="AR152" s="158" t="s">
        <v>84</v>
      </c>
      <c r="AT152" s="158" t="s">
        <v>140</v>
      </c>
      <c r="AU152" s="158" t="s">
        <v>114</v>
      </c>
      <c r="AY152" s="13" t="s">
        <v>136</v>
      </c>
      <c r="BE152" s="159">
        <f t="shared" si="19"/>
        <v>0</v>
      </c>
      <c r="BF152" s="159">
        <f t="shared" si="20"/>
        <v>0</v>
      </c>
      <c r="BG152" s="159">
        <f t="shared" si="21"/>
        <v>0</v>
      </c>
      <c r="BH152" s="159">
        <f t="shared" si="22"/>
        <v>0</v>
      </c>
      <c r="BI152" s="159">
        <f t="shared" si="23"/>
        <v>0</v>
      </c>
      <c r="BJ152" s="13" t="s">
        <v>114</v>
      </c>
      <c r="BK152" s="160">
        <f t="shared" si="24"/>
        <v>0</v>
      </c>
      <c r="BL152" s="13" t="s">
        <v>84</v>
      </c>
      <c r="BM152" s="158" t="s">
        <v>319</v>
      </c>
    </row>
    <row r="153" spans="2:65" s="1" customFormat="1" ht="21.75" customHeight="1">
      <c r="B153" s="118"/>
      <c r="C153" s="148" t="s">
        <v>201</v>
      </c>
      <c r="D153" s="148" t="s">
        <v>140</v>
      </c>
      <c r="E153" s="149" t="s">
        <v>320</v>
      </c>
      <c r="F153" s="150" t="s">
        <v>321</v>
      </c>
      <c r="G153" s="151" t="s">
        <v>318</v>
      </c>
      <c r="H153" s="152">
        <v>60</v>
      </c>
      <c r="I153" s="153"/>
      <c r="J153" s="152">
        <f t="shared" si="15"/>
        <v>0</v>
      </c>
      <c r="K153" s="154"/>
      <c r="L153" s="28"/>
      <c r="M153" s="155" t="s">
        <v>1</v>
      </c>
      <c r="N153" s="117" t="s">
        <v>42</v>
      </c>
      <c r="P153" s="156">
        <f t="shared" si="16"/>
        <v>0</v>
      </c>
      <c r="Q153" s="156">
        <v>0</v>
      </c>
      <c r="R153" s="156">
        <f t="shared" si="17"/>
        <v>0</v>
      </c>
      <c r="S153" s="156">
        <v>0</v>
      </c>
      <c r="T153" s="157">
        <f t="shared" si="18"/>
        <v>0</v>
      </c>
      <c r="AR153" s="158" t="s">
        <v>84</v>
      </c>
      <c r="AT153" s="158" t="s">
        <v>140</v>
      </c>
      <c r="AU153" s="158" t="s">
        <v>114</v>
      </c>
      <c r="AY153" s="13" t="s">
        <v>136</v>
      </c>
      <c r="BE153" s="159">
        <f t="shared" si="19"/>
        <v>0</v>
      </c>
      <c r="BF153" s="159">
        <f t="shared" si="20"/>
        <v>0</v>
      </c>
      <c r="BG153" s="159">
        <f t="shared" si="21"/>
        <v>0</v>
      </c>
      <c r="BH153" s="159">
        <f t="shared" si="22"/>
        <v>0</v>
      </c>
      <c r="BI153" s="159">
        <f t="shared" si="23"/>
        <v>0</v>
      </c>
      <c r="BJ153" s="13" t="s">
        <v>114</v>
      </c>
      <c r="BK153" s="160">
        <f t="shared" si="24"/>
        <v>0</v>
      </c>
      <c r="BL153" s="13" t="s">
        <v>84</v>
      </c>
      <c r="BM153" s="158" t="s">
        <v>322</v>
      </c>
    </row>
    <row r="154" spans="2:65" s="1" customFormat="1" ht="21.75" customHeight="1">
      <c r="B154" s="118"/>
      <c r="C154" s="148" t="s">
        <v>205</v>
      </c>
      <c r="D154" s="148" t="s">
        <v>140</v>
      </c>
      <c r="E154" s="149" t="s">
        <v>323</v>
      </c>
      <c r="F154" s="150" t="s">
        <v>324</v>
      </c>
      <c r="G154" s="151" t="s">
        <v>318</v>
      </c>
      <c r="H154" s="152">
        <v>1720</v>
      </c>
      <c r="I154" s="153"/>
      <c r="J154" s="152">
        <f t="shared" si="15"/>
        <v>0</v>
      </c>
      <c r="K154" s="154"/>
      <c r="L154" s="28"/>
      <c r="M154" s="155" t="s">
        <v>1</v>
      </c>
      <c r="N154" s="117" t="s">
        <v>42</v>
      </c>
      <c r="P154" s="156">
        <f t="shared" si="16"/>
        <v>0</v>
      </c>
      <c r="Q154" s="156">
        <v>0</v>
      </c>
      <c r="R154" s="156">
        <f t="shared" si="17"/>
        <v>0</v>
      </c>
      <c r="S154" s="156">
        <v>0</v>
      </c>
      <c r="T154" s="157">
        <f t="shared" si="18"/>
        <v>0</v>
      </c>
      <c r="AR154" s="158" t="s">
        <v>84</v>
      </c>
      <c r="AT154" s="158" t="s">
        <v>140</v>
      </c>
      <c r="AU154" s="158" t="s">
        <v>114</v>
      </c>
      <c r="AY154" s="13" t="s">
        <v>136</v>
      </c>
      <c r="BE154" s="159">
        <f t="shared" si="19"/>
        <v>0</v>
      </c>
      <c r="BF154" s="159">
        <f t="shared" si="20"/>
        <v>0</v>
      </c>
      <c r="BG154" s="159">
        <f t="shared" si="21"/>
        <v>0</v>
      </c>
      <c r="BH154" s="159">
        <f t="shared" si="22"/>
        <v>0</v>
      </c>
      <c r="BI154" s="159">
        <f t="shared" si="23"/>
        <v>0</v>
      </c>
      <c r="BJ154" s="13" t="s">
        <v>114</v>
      </c>
      <c r="BK154" s="160">
        <f t="shared" si="24"/>
        <v>0</v>
      </c>
      <c r="BL154" s="13" t="s">
        <v>84</v>
      </c>
      <c r="BM154" s="158" t="s">
        <v>325</v>
      </c>
    </row>
    <row r="155" spans="2:65" s="1" customFormat="1" ht="21.75" customHeight="1">
      <c r="B155" s="118"/>
      <c r="C155" s="148" t="s">
        <v>208</v>
      </c>
      <c r="D155" s="148" t="s">
        <v>140</v>
      </c>
      <c r="E155" s="149" t="s">
        <v>326</v>
      </c>
      <c r="F155" s="150" t="s">
        <v>327</v>
      </c>
      <c r="G155" s="151" t="s">
        <v>318</v>
      </c>
      <c r="H155" s="152">
        <v>130</v>
      </c>
      <c r="I155" s="153"/>
      <c r="J155" s="152">
        <f t="shared" si="15"/>
        <v>0</v>
      </c>
      <c r="K155" s="154"/>
      <c r="L155" s="28"/>
      <c r="M155" s="155" t="s">
        <v>1</v>
      </c>
      <c r="N155" s="117" t="s">
        <v>42</v>
      </c>
      <c r="P155" s="156">
        <f t="shared" si="16"/>
        <v>0</v>
      </c>
      <c r="Q155" s="156">
        <v>0</v>
      </c>
      <c r="R155" s="156">
        <f t="shared" si="17"/>
        <v>0</v>
      </c>
      <c r="S155" s="156">
        <v>0</v>
      </c>
      <c r="T155" s="157">
        <f t="shared" si="18"/>
        <v>0</v>
      </c>
      <c r="AR155" s="158" t="s">
        <v>84</v>
      </c>
      <c r="AT155" s="158" t="s">
        <v>140</v>
      </c>
      <c r="AU155" s="158" t="s">
        <v>114</v>
      </c>
      <c r="AY155" s="13" t="s">
        <v>136</v>
      </c>
      <c r="BE155" s="159">
        <f t="shared" si="19"/>
        <v>0</v>
      </c>
      <c r="BF155" s="159">
        <f t="shared" si="20"/>
        <v>0</v>
      </c>
      <c r="BG155" s="159">
        <f t="shared" si="21"/>
        <v>0</v>
      </c>
      <c r="BH155" s="159">
        <f t="shared" si="22"/>
        <v>0</v>
      </c>
      <c r="BI155" s="159">
        <f t="shared" si="23"/>
        <v>0</v>
      </c>
      <c r="BJ155" s="13" t="s">
        <v>114</v>
      </c>
      <c r="BK155" s="160">
        <f t="shared" si="24"/>
        <v>0</v>
      </c>
      <c r="BL155" s="13" t="s">
        <v>84</v>
      </c>
      <c r="BM155" s="158" t="s">
        <v>328</v>
      </c>
    </row>
    <row r="156" spans="2:65" s="1" customFormat="1" ht="21.75" customHeight="1">
      <c r="B156" s="118"/>
      <c r="C156" s="148" t="s">
        <v>213</v>
      </c>
      <c r="D156" s="148" t="s">
        <v>140</v>
      </c>
      <c r="E156" s="149" t="s">
        <v>329</v>
      </c>
      <c r="F156" s="150" t="s">
        <v>330</v>
      </c>
      <c r="G156" s="151" t="s">
        <v>318</v>
      </c>
      <c r="H156" s="152">
        <v>1650</v>
      </c>
      <c r="I156" s="153"/>
      <c r="J156" s="152">
        <f t="shared" si="15"/>
        <v>0</v>
      </c>
      <c r="K156" s="154"/>
      <c r="L156" s="28"/>
      <c r="M156" s="155" t="s">
        <v>1</v>
      </c>
      <c r="N156" s="117" t="s">
        <v>42</v>
      </c>
      <c r="P156" s="156">
        <f t="shared" si="16"/>
        <v>0</v>
      </c>
      <c r="Q156" s="156">
        <v>0</v>
      </c>
      <c r="R156" s="156">
        <f t="shared" si="17"/>
        <v>0</v>
      </c>
      <c r="S156" s="156">
        <v>0</v>
      </c>
      <c r="T156" s="157">
        <f t="shared" si="18"/>
        <v>0</v>
      </c>
      <c r="AR156" s="158" t="s">
        <v>84</v>
      </c>
      <c r="AT156" s="158" t="s">
        <v>140</v>
      </c>
      <c r="AU156" s="158" t="s">
        <v>114</v>
      </c>
      <c r="AY156" s="13" t="s">
        <v>136</v>
      </c>
      <c r="BE156" s="159">
        <f t="shared" si="19"/>
        <v>0</v>
      </c>
      <c r="BF156" s="159">
        <f t="shared" si="20"/>
        <v>0</v>
      </c>
      <c r="BG156" s="159">
        <f t="shared" si="21"/>
        <v>0</v>
      </c>
      <c r="BH156" s="159">
        <f t="shared" si="22"/>
        <v>0</v>
      </c>
      <c r="BI156" s="159">
        <f t="shared" si="23"/>
        <v>0</v>
      </c>
      <c r="BJ156" s="13" t="s">
        <v>114</v>
      </c>
      <c r="BK156" s="160">
        <f t="shared" si="24"/>
        <v>0</v>
      </c>
      <c r="BL156" s="13" t="s">
        <v>84</v>
      </c>
      <c r="BM156" s="158" t="s">
        <v>331</v>
      </c>
    </row>
    <row r="157" spans="2:65" s="1" customFormat="1" ht="16.5" customHeight="1">
      <c r="B157" s="118"/>
      <c r="C157" s="148" t="s">
        <v>219</v>
      </c>
      <c r="D157" s="148" t="s">
        <v>140</v>
      </c>
      <c r="E157" s="149" t="s">
        <v>332</v>
      </c>
      <c r="F157" s="150" t="s">
        <v>333</v>
      </c>
      <c r="G157" s="151" t="s">
        <v>318</v>
      </c>
      <c r="H157" s="152">
        <v>2800</v>
      </c>
      <c r="I157" s="153"/>
      <c r="J157" s="152">
        <f t="shared" si="15"/>
        <v>0</v>
      </c>
      <c r="K157" s="154"/>
      <c r="L157" s="28"/>
      <c r="M157" s="155" t="s">
        <v>1</v>
      </c>
      <c r="N157" s="117" t="s">
        <v>42</v>
      </c>
      <c r="P157" s="156">
        <f t="shared" si="16"/>
        <v>0</v>
      </c>
      <c r="Q157" s="156">
        <v>0</v>
      </c>
      <c r="R157" s="156">
        <f t="shared" si="17"/>
        <v>0</v>
      </c>
      <c r="S157" s="156">
        <v>0</v>
      </c>
      <c r="T157" s="157">
        <f t="shared" si="18"/>
        <v>0</v>
      </c>
      <c r="AR157" s="158" t="s">
        <v>84</v>
      </c>
      <c r="AT157" s="158" t="s">
        <v>140</v>
      </c>
      <c r="AU157" s="158" t="s">
        <v>114</v>
      </c>
      <c r="AY157" s="13" t="s">
        <v>136</v>
      </c>
      <c r="BE157" s="159">
        <f t="shared" si="19"/>
        <v>0</v>
      </c>
      <c r="BF157" s="159">
        <f t="shared" si="20"/>
        <v>0</v>
      </c>
      <c r="BG157" s="159">
        <f t="shared" si="21"/>
        <v>0</v>
      </c>
      <c r="BH157" s="159">
        <f t="shared" si="22"/>
        <v>0</v>
      </c>
      <c r="BI157" s="159">
        <f t="shared" si="23"/>
        <v>0</v>
      </c>
      <c r="BJ157" s="13" t="s">
        <v>114</v>
      </c>
      <c r="BK157" s="160">
        <f t="shared" si="24"/>
        <v>0</v>
      </c>
      <c r="BL157" s="13" t="s">
        <v>84</v>
      </c>
      <c r="BM157" s="158" t="s">
        <v>334</v>
      </c>
    </row>
    <row r="158" spans="2:65" s="1" customFormat="1" ht="16.5" customHeight="1">
      <c r="B158" s="118"/>
      <c r="C158" s="148" t="s">
        <v>7</v>
      </c>
      <c r="D158" s="148" t="s">
        <v>140</v>
      </c>
      <c r="E158" s="149" t="s">
        <v>335</v>
      </c>
      <c r="F158" s="150" t="s">
        <v>336</v>
      </c>
      <c r="G158" s="151" t="s">
        <v>318</v>
      </c>
      <c r="H158" s="152">
        <v>320</v>
      </c>
      <c r="I158" s="153"/>
      <c r="J158" s="152">
        <f t="shared" si="15"/>
        <v>0</v>
      </c>
      <c r="K158" s="154"/>
      <c r="L158" s="28"/>
      <c r="M158" s="155" t="s">
        <v>1</v>
      </c>
      <c r="N158" s="117" t="s">
        <v>42</v>
      </c>
      <c r="P158" s="156">
        <f t="shared" si="16"/>
        <v>0</v>
      </c>
      <c r="Q158" s="156">
        <v>0</v>
      </c>
      <c r="R158" s="156">
        <f t="shared" si="17"/>
        <v>0</v>
      </c>
      <c r="S158" s="156">
        <v>0</v>
      </c>
      <c r="T158" s="157">
        <f t="shared" si="18"/>
        <v>0</v>
      </c>
      <c r="AR158" s="158" t="s">
        <v>84</v>
      </c>
      <c r="AT158" s="158" t="s">
        <v>140</v>
      </c>
      <c r="AU158" s="158" t="s">
        <v>114</v>
      </c>
      <c r="AY158" s="13" t="s">
        <v>136</v>
      </c>
      <c r="BE158" s="159">
        <f t="shared" si="19"/>
        <v>0</v>
      </c>
      <c r="BF158" s="159">
        <f t="shared" si="20"/>
        <v>0</v>
      </c>
      <c r="BG158" s="159">
        <f t="shared" si="21"/>
        <v>0</v>
      </c>
      <c r="BH158" s="159">
        <f t="shared" si="22"/>
        <v>0</v>
      </c>
      <c r="BI158" s="159">
        <f t="shared" si="23"/>
        <v>0</v>
      </c>
      <c r="BJ158" s="13" t="s">
        <v>114</v>
      </c>
      <c r="BK158" s="160">
        <f t="shared" si="24"/>
        <v>0</v>
      </c>
      <c r="BL158" s="13" t="s">
        <v>84</v>
      </c>
      <c r="BM158" s="158" t="s">
        <v>337</v>
      </c>
    </row>
    <row r="159" spans="2:65" s="1" customFormat="1" ht="16.5" customHeight="1">
      <c r="B159" s="118"/>
      <c r="C159" s="148" t="s">
        <v>226</v>
      </c>
      <c r="D159" s="148" t="s">
        <v>140</v>
      </c>
      <c r="E159" s="149" t="s">
        <v>338</v>
      </c>
      <c r="F159" s="150" t="s">
        <v>339</v>
      </c>
      <c r="G159" s="151" t="s">
        <v>318</v>
      </c>
      <c r="H159" s="152">
        <v>60</v>
      </c>
      <c r="I159" s="153"/>
      <c r="J159" s="152">
        <f t="shared" si="15"/>
        <v>0</v>
      </c>
      <c r="K159" s="154"/>
      <c r="L159" s="28"/>
      <c r="M159" s="155" t="s">
        <v>1</v>
      </c>
      <c r="N159" s="117" t="s">
        <v>42</v>
      </c>
      <c r="P159" s="156">
        <f t="shared" si="16"/>
        <v>0</v>
      </c>
      <c r="Q159" s="156">
        <v>0</v>
      </c>
      <c r="R159" s="156">
        <f t="shared" si="17"/>
        <v>0</v>
      </c>
      <c r="S159" s="156">
        <v>0</v>
      </c>
      <c r="T159" s="157">
        <f t="shared" si="18"/>
        <v>0</v>
      </c>
      <c r="AR159" s="158" t="s">
        <v>84</v>
      </c>
      <c r="AT159" s="158" t="s">
        <v>140</v>
      </c>
      <c r="AU159" s="158" t="s">
        <v>114</v>
      </c>
      <c r="AY159" s="13" t="s">
        <v>136</v>
      </c>
      <c r="BE159" s="159">
        <f t="shared" si="19"/>
        <v>0</v>
      </c>
      <c r="BF159" s="159">
        <f t="shared" si="20"/>
        <v>0</v>
      </c>
      <c r="BG159" s="159">
        <f t="shared" si="21"/>
        <v>0</v>
      </c>
      <c r="BH159" s="159">
        <f t="shared" si="22"/>
        <v>0</v>
      </c>
      <c r="BI159" s="159">
        <f t="shared" si="23"/>
        <v>0</v>
      </c>
      <c r="BJ159" s="13" t="s">
        <v>114</v>
      </c>
      <c r="BK159" s="160">
        <f t="shared" si="24"/>
        <v>0</v>
      </c>
      <c r="BL159" s="13" t="s">
        <v>84</v>
      </c>
      <c r="BM159" s="158" t="s">
        <v>340</v>
      </c>
    </row>
    <row r="160" spans="2:65" s="1" customFormat="1" ht="24.2" customHeight="1">
      <c r="B160" s="118"/>
      <c r="C160" s="148" t="s">
        <v>230</v>
      </c>
      <c r="D160" s="148" t="s">
        <v>140</v>
      </c>
      <c r="E160" s="149" t="s">
        <v>341</v>
      </c>
      <c r="F160" s="150" t="s">
        <v>342</v>
      </c>
      <c r="G160" s="151" t="s">
        <v>143</v>
      </c>
      <c r="H160" s="152">
        <v>10</v>
      </c>
      <c r="I160" s="153"/>
      <c r="J160" s="152">
        <f t="shared" si="15"/>
        <v>0</v>
      </c>
      <c r="K160" s="154"/>
      <c r="L160" s="28"/>
      <c r="M160" s="155" t="s">
        <v>1</v>
      </c>
      <c r="N160" s="117" t="s">
        <v>42</v>
      </c>
      <c r="P160" s="156">
        <f t="shared" si="16"/>
        <v>0</v>
      </c>
      <c r="Q160" s="156">
        <v>0</v>
      </c>
      <c r="R160" s="156">
        <f t="shared" si="17"/>
        <v>0</v>
      </c>
      <c r="S160" s="156">
        <v>0</v>
      </c>
      <c r="T160" s="157">
        <f t="shared" si="18"/>
        <v>0</v>
      </c>
      <c r="AR160" s="158" t="s">
        <v>84</v>
      </c>
      <c r="AT160" s="158" t="s">
        <v>140</v>
      </c>
      <c r="AU160" s="158" t="s">
        <v>114</v>
      </c>
      <c r="AY160" s="13" t="s">
        <v>136</v>
      </c>
      <c r="BE160" s="159">
        <f t="shared" si="19"/>
        <v>0</v>
      </c>
      <c r="BF160" s="159">
        <f t="shared" si="20"/>
        <v>0</v>
      </c>
      <c r="BG160" s="159">
        <f t="shared" si="21"/>
        <v>0</v>
      </c>
      <c r="BH160" s="159">
        <f t="shared" si="22"/>
        <v>0</v>
      </c>
      <c r="BI160" s="159">
        <f t="shared" si="23"/>
        <v>0</v>
      </c>
      <c r="BJ160" s="13" t="s">
        <v>114</v>
      </c>
      <c r="BK160" s="160">
        <f t="shared" si="24"/>
        <v>0</v>
      </c>
      <c r="BL160" s="13" t="s">
        <v>84</v>
      </c>
      <c r="BM160" s="158" t="s">
        <v>343</v>
      </c>
    </row>
    <row r="161" spans="2:65" s="1" customFormat="1" ht="24.2" customHeight="1">
      <c r="B161" s="118"/>
      <c r="C161" s="148" t="s">
        <v>235</v>
      </c>
      <c r="D161" s="148" t="s">
        <v>140</v>
      </c>
      <c r="E161" s="149" t="s">
        <v>185</v>
      </c>
      <c r="F161" s="150" t="s">
        <v>186</v>
      </c>
      <c r="G161" s="151" t="s">
        <v>187</v>
      </c>
      <c r="H161" s="152">
        <v>2500</v>
      </c>
      <c r="I161" s="153"/>
      <c r="J161" s="152">
        <f t="shared" si="15"/>
        <v>0</v>
      </c>
      <c r="K161" s="154"/>
      <c r="L161" s="28"/>
      <c r="M161" s="155" t="s">
        <v>1</v>
      </c>
      <c r="N161" s="117" t="s">
        <v>42</v>
      </c>
      <c r="P161" s="156">
        <f t="shared" si="16"/>
        <v>0</v>
      </c>
      <c r="Q161" s="156">
        <v>0</v>
      </c>
      <c r="R161" s="156">
        <f t="shared" si="17"/>
        <v>0</v>
      </c>
      <c r="S161" s="156">
        <v>0</v>
      </c>
      <c r="T161" s="157">
        <f t="shared" si="18"/>
        <v>0</v>
      </c>
      <c r="AR161" s="158" t="s">
        <v>159</v>
      </c>
      <c r="AT161" s="158" t="s">
        <v>140</v>
      </c>
      <c r="AU161" s="158" t="s">
        <v>114</v>
      </c>
      <c r="AY161" s="13" t="s">
        <v>136</v>
      </c>
      <c r="BE161" s="159">
        <f t="shared" si="19"/>
        <v>0</v>
      </c>
      <c r="BF161" s="159">
        <f t="shared" si="20"/>
        <v>0</v>
      </c>
      <c r="BG161" s="159">
        <f t="shared" si="21"/>
        <v>0</v>
      </c>
      <c r="BH161" s="159">
        <f t="shared" si="22"/>
        <v>0</v>
      </c>
      <c r="BI161" s="159">
        <f t="shared" si="23"/>
        <v>0</v>
      </c>
      <c r="BJ161" s="13" t="s">
        <v>114</v>
      </c>
      <c r="BK161" s="160">
        <f t="shared" si="24"/>
        <v>0</v>
      </c>
      <c r="BL161" s="13" t="s">
        <v>159</v>
      </c>
      <c r="BM161" s="158" t="s">
        <v>344</v>
      </c>
    </row>
    <row r="162" spans="2:65" s="1" customFormat="1" ht="24.2" customHeight="1">
      <c r="B162" s="118"/>
      <c r="C162" s="148" t="s">
        <v>239</v>
      </c>
      <c r="D162" s="148" t="s">
        <v>140</v>
      </c>
      <c r="E162" s="149" t="s">
        <v>345</v>
      </c>
      <c r="F162" s="150" t="s">
        <v>346</v>
      </c>
      <c r="G162" s="151" t="s">
        <v>187</v>
      </c>
      <c r="H162" s="152">
        <v>60</v>
      </c>
      <c r="I162" s="153"/>
      <c r="J162" s="152">
        <f t="shared" si="15"/>
        <v>0</v>
      </c>
      <c r="K162" s="154"/>
      <c r="L162" s="28"/>
      <c r="M162" s="155" t="s">
        <v>1</v>
      </c>
      <c r="N162" s="117" t="s">
        <v>42</v>
      </c>
      <c r="P162" s="156">
        <f t="shared" si="16"/>
        <v>0</v>
      </c>
      <c r="Q162" s="156">
        <v>0</v>
      </c>
      <c r="R162" s="156">
        <f t="shared" si="17"/>
        <v>0</v>
      </c>
      <c r="S162" s="156">
        <v>0</v>
      </c>
      <c r="T162" s="157">
        <f t="shared" si="18"/>
        <v>0</v>
      </c>
      <c r="AR162" s="158" t="s">
        <v>84</v>
      </c>
      <c r="AT162" s="158" t="s">
        <v>140</v>
      </c>
      <c r="AU162" s="158" t="s">
        <v>114</v>
      </c>
      <c r="AY162" s="13" t="s">
        <v>136</v>
      </c>
      <c r="BE162" s="159">
        <f t="shared" si="19"/>
        <v>0</v>
      </c>
      <c r="BF162" s="159">
        <f t="shared" si="20"/>
        <v>0</v>
      </c>
      <c r="BG162" s="159">
        <f t="shared" si="21"/>
        <v>0</v>
      </c>
      <c r="BH162" s="159">
        <f t="shared" si="22"/>
        <v>0</v>
      </c>
      <c r="BI162" s="159">
        <f t="shared" si="23"/>
        <v>0</v>
      </c>
      <c r="BJ162" s="13" t="s">
        <v>114</v>
      </c>
      <c r="BK162" s="160">
        <f t="shared" si="24"/>
        <v>0</v>
      </c>
      <c r="BL162" s="13" t="s">
        <v>84</v>
      </c>
      <c r="BM162" s="158" t="s">
        <v>347</v>
      </c>
    </row>
    <row r="163" spans="2:65" s="1" customFormat="1" ht="24.2" customHeight="1">
      <c r="B163" s="118"/>
      <c r="C163" s="148" t="s">
        <v>245</v>
      </c>
      <c r="D163" s="148" t="s">
        <v>140</v>
      </c>
      <c r="E163" s="149" t="s">
        <v>190</v>
      </c>
      <c r="F163" s="150" t="s">
        <v>191</v>
      </c>
      <c r="G163" s="151" t="s">
        <v>187</v>
      </c>
      <c r="H163" s="152">
        <v>100</v>
      </c>
      <c r="I163" s="153"/>
      <c r="J163" s="152">
        <f t="shared" si="15"/>
        <v>0</v>
      </c>
      <c r="K163" s="154"/>
      <c r="L163" s="28"/>
      <c r="M163" s="155" t="s">
        <v>1</v>
      </c>
      <c r="N163" s="117" t="s">
        <v>42</v>
      </c>
      <c r="P163" s="156">
        <f t="shared" si="16"/>
        <v>0</v>
      </c>
      <c r="Q163" s="156">
        <v>0</v>
      </c>
      <c r="R163" s="156">
        <f t="shared" si="17"/>
        <v>0</v>
      </c>
      <c r="S163" s="156">
        <v>0</v>
      </c>
      <c r="T163" s="157">
        <f t="shared" si="18"/>
        <v>0</v>
      </c>
      <c r="AR163" s="158" t="s">
        <v>159</v>
      </c>
      <c r="AT163" s="158" t="s">
        <v>140</v>
      </c>
      <c r="AU163" s="158" t="s">
        <v>114</v>
      </c>
      <c r="AY163" s="13" t="s">
        <v>136</v>
      </c>
      <c r="BE163" s="159">
        <f t="shared" si="19"/>
        <v>0</v>
      </c>
      <c r="BF163" s="159">
        <f t="shared" si="20"/>
        <v>0</v>
      </c>
      <c r="BG163" s="159">
        <f t="shared" si="21"/>
        <v>0</v>
      </c>
      <c r="BH163" s="159">
        <f t="shared" si="22"/>
        <v>0</v>
      </c>
      <c r="BI163" s="159">
        <f t="shared" si="23"/>
        <v>0</v>
      </c>
      <c r="BJ163" s="13" t="s">
        <v>114</v>
      </c>
      <c r="BK163" s="160">
        <f t="shared" si="24"/>
        <v>0</v>
      </c>
      <c r="BL163" s="13" t="s">
        <v>159</v>
      </c>
      <c r="BM163" s="158" t="s">
        <v>348</v>
      </c>
    </row>
    <row r="164" spans="2:65" s="1" customFormat="1" ht="16.5" customHeight="1">
      <c r="B164" s="118"/>
      <c r="C164" s="148" t="s">
        <v>249</v>
      </c>
      <c r="D164" s="148" t="s">
        <v>140</v>
      </c>
      <c r="E164" s="149" t="s">
        <v>349</v>
      </c>
      <c r="F164" s="150" t="s">
        <v>350</v>
      </c>
      <c r="G164" s="151" t="s">
        <v>318</v>
      </c>
      <c r="H164" s="152">
        <v>5</v>
      </c>
      <c r="I164" s="153"/>
      <c r="J164" s="152">
        <f t="shared" si="15"/>
        <v>0</v>
      </c>
      <c r="K164" s="154"/>
      <c r="L164" s="28"/>
      <c r="M164" s="155" t="s">
        <v>1</v>
      </c>
      <c r="N164" s="117" t="s">
        <v>42</v>
      </c>
      <c r="P164" s="156">
        <f t="shared" si="16"/>
        <v>0</v>
      </c>
      <c r="Q164" s="156">
        <v>0</v>
      </c>
      <c r="R164" s="156">
        <f t="shared" si="17"/>
        <v>0</v>
      </c>
      <c r="S164" s="156">
        <v>0</v>
      </c>
      <c r="T164" s="157">
        <f t="shared" si="18"/>
        <v>0</v>
      </c>
      <c r="AR164" s="158" t="s">
        <v>84</v>
      </c>
      <c r="AT164" s="158" t="s">
        <v>140</v>
      </c>
      <c r="AU164" s="158" t="s">
        <v>114</v>
      </c>
      <c r="AY164" s="13" t="s">
        <v>136</v>
      </c>
      <c r="BE164" s="159">
        <f t="shared" si="19"/>
        <v>0</v>
      </c>
      <c r="BF164" s="159">
        <f t="shared" si="20"/>
        <v>0</v>
      </c>
      <c r="BG164" s="159">
        <f t="shared" si="21"/>
        <v>0</v>
      </c>
      <c r="BH164" s="159">
        <f t="shared" si="22"/>
        <v>0</v>
      </c>
      <c r="BI164" s="159">
        <f t="shared" si="23"/>
        <v>0</v>
      </c>
      <c r="BJ164" s="13" t="s">
        <v>114</v>
      </c>
      <c r="BK164" s="160">
        <f t="shared" si="24"/>
        <v>0</v>
      </c>
      <c r="BL164" s="13" t="s">
        <v>84</v>
      </c>
      <c r="BM164" s="158" t="s">
        <v>351</v>
      </c>
    </row>
    <row r="165" spans="2:65" s="1" customFormat="1" ht="16.5" customHeight="1">
      <c r="B165" s="118"/>
      <c r="C165" s="148" t="s">
        <v>253</v>
      </c>
      <c r="D165" s="148" t="s">
        <v>140</v>
      </c>
      <c r="E165" s="149" t="s">
        <v>194</v>
      </c>
      <c r="F165" s="150" t="s">
        <v>195</v>
      </c>
      <c r="G165" s="151" t="s">
        <v>187</v>
      </c>
      <c r="H165" s="152">
        <v>250</v>
      </c>
      <c r="I165" s="153"/>
      <c r="J165" s="152">
        <f t="shared" si="15"/>
        <v>0</v>
      </c>
      <c r="K165" s="154"/>
      <c r="L165" s="28"/>
      <c r="M165" s="155" t="s">
        <v>1</v>
      </c>
      <c r="N165" s="117" t="s">
        <v>42</v>
      </c>
      <c r="P165" s="156">
        <f t="shared" si="16"/>
        <v>0</v>
      </c>
      <c r="Q165" s="156">
        <v>0</v>
      </c>
      <c r="R165" s="156">
        <f t="shared" si="17"/>
        <v>0</v>
      </c>
      <c r="S165" s="156">
        <v>0</v>
      </c>
      <c r="T165" s="157">
        <f t="shared" si="18"/>
        <v>0</v>
      </c>
      <c r="AR165" s="158" t="s">
        <v>159</v>
      </c>
      <c r="AT165" s="158" t="s">
        <v>140</v>
      </c>
      <c r="AU165" s="158" t="s">
        <v>114</v>
      </c>
      <c r="AY165" s="13" t="s">
        <v>136</v>
      </c>
      <c r="BE165" s="159">
        <f t="shared" si="19"/>
        <v>0</v>
      </c>
      <c r="BF165" s="159">
        <f t="shared" si="20"/>
        <v>0</v>
      </c>
      <c r="BG165" s="159">
        <f t="shared" si="21"/>
        <v>0</v>
      </c>
      <c r="BH165" s="159">
        <f t="shared" si="22"/>
        <v>0</v>
      </c>
      <c r="BI165" s="159">
        <f t="shared" si="23"/>
        <v>0</v>
      </c>
      <c r="BJ165" s="13" t="s">
        <v>114</v>
      </c>
      <c r="BK165" s="160">
        <f t="shared" si="24"/>
        <v>0</v>
      </c>
      <c r="BL165" s="13" t="s">
        <v>159</v>
      </c>
      <c r="BM165" s="158" t="s">
        <v>352</v>
      </c>
    </row>
    <row r="166" spans="2:65" s="1" customFormat="1" ht="16.5" customHeight="1">
      <c r="B166" s="118"/>
      <c r="C166" s="148" t="s">
        <v>257</v>
      </c>
      <c r="D166" s="148" t="s">
        <v>140</v>
      </c>
      <c r="E166" s="149" t="s">
        <v>198</v>
      </c>
      <c r="F166" s="150" t="s">
        <v>199</v>
      </c>
      <c r="G166" s="151" t="s">
        <v>187</v>
      </c>
      <c r="H166" s="152">
        <v>250</v>
      </c>
      <c r="I166" s="153"/>
      <c r="J166" s="152">
        <f t="shared" si="15"/>
        <v>0</v>
      </c>
      <c r="K166" s="154"/>
      <c r="L166" s="28"/>
      <c r="M166" s="155" t="s">
        <v>1</v>
      </c>
      <c r="N166" s="117" t="s">
        <v>42</v>
      </c>
      <c r="P166" s="156">
        <f t="shared" si="16"/>
        <v>0</v>
      </c>
      <c r="Q166" s="156">
        <v>0</v>
      </c>
      <c r="R166" s="156">
        <f t="shared" si="17"/>
        <v>0</v>
      </c>
      <c r="S166" s="156">
        <v>0</v>
      </c>
      <c r="T166" s="157">
        <f t="shared" si="18"/>
        <v>0</v>
      </c>
      <c r="AR166" s="158" t="s">
        <v>159</v>
      </c>
      <c r="AT166" s="158" t="s">
        <v>140</v>
      </c>
      <c r="AU166" s="158" t="s">
        <v>114</v>
      </c>
      <c r="AY166" s="13" t="s">
        <v>136</v>
      </c>
      <c r="BE166" s="159">
        <f t="shared" si="19"/>
        <v>0</v>
      </c>
      <c r="BF166" s="159">
        <f t="shared" si="20"/>
        <v>0</v>
      </c>
      <c r="BG166" s="159">
        <f t="shared" si="21"/>
        <v>0</v>
      </c>
      <c r="BH166" s="159">
        <f t="shared" si="22"/>
        <v>0</v>
      </c>
      <c r="BI166" s="159">
        <f t="shared" si="23"/>
        <v>0</v>
      </c>
      <c r="BJ166" s="13" t="s">
        <v>114</v>
      </c>
      <c r="BK166" s="160">
        <f t="shared" si="24"/>
        <v>0</v>
      </c>
      <c r="BL166" s="13" t="s">
        <v>159</v>
      </c>
      <c r="BM166" s="158" t="s">
        <v>353</v>
      </c>
    </row>
    <row r="167" spans="2:65" s="1" customFormat="1" ht="16.5" customHeight="1">
      <c r="B167" s="118"/>
      <c r="C167" s="148" t="s">
        <v>261</v>
      </c>
      <c r="D167" s="148" t="s">
        <v>140</v>
      </c>
      <c r="E167" s="149" t="s">
        <v>354</v>
      </c>
      <c r="F167" s="150" t="s">
        <v>181</v>
      </c>
      <c r="G167" s="151" t="s">
        <v>182</v>
      </c>
      <c r="H167" s="152">
        <v>8</v>
      </c>
      <c r="I167" s="153"/>
      <c r="J167" s="152">
        <f t="shared" si="15"/>
        <v>0</v>
      </c>
      <c r="K167" s="154"/>
      <c r="L167" s="28"/>
      <c r="M167" s="155" t="s">
        <v>1</v>
      </c>
      <c r="N167" s="117" t="s">
        <v>42</v>
      </c>
      <c r="P167" s="156">
        <f t="shared" si="16"/>
        <v>0</v>
      </c>
      <c r="Q167" s="156">
        <v>0</v>
      </c>
      <c r="R167" s="156">
        <f t="shared" si="17"/>
        <v>0</v>
      </c>
      <c r="S167" s="156">
        <v>0</v>
      </c>
      <c r="T167" s="157">
        <f t="shared" si="18"/>
        <v>0</v>
      </c>
      <c r="AR167" s="158" t="s">
        <v>159</v>
      </c>
      <c r="AT167" s="158" t="s">
        <v>140</v>
      </c>
      <c r="AU167" s="158" t="s">
        <v>114</v>
      </c>
      <c r="AY167" s="13" t="s">
        <v>136</v>
      </c>
      <c r="BE167" s="159">
        <f t="shared" si="19"/>
        <v>0</v>
      </c>
      <c r="BF167" s="159">
        <f t="shared" si="20"/>
        <v>0</v>
      </c>
      <c r="BG167" s="159">
        <f t="shared" si="21"/>
        <v>0</v>
      </c>
      <c r="BH167" s="159">
        <f t="shared" si="22"/>
        <v>0</v>
      </c>
      <c r="BI167" s="159">
        <f t="shared" si="23"/>
        <v>0</v>
      </c>
      <c r="BJ167" s="13" t="s">
        <v>114</v>
      </c>
      <c r="BK167" s="160">
        <f t="shared" si="24"/>
        <v>0</v>
      </c>
      <c r="BL167" s="13" t="s">
        <v>159</v>
      </c>
      <c r="BM167" s="158" t="s">
        <v>355</v>
      </c>
    </row>
    <row r="168" spans="2:65" s="1" customFormat="1" ht="16.5" customHeight="1">
      <c r="B168" s="118"/>
      <c r="C168" s="148" t="s">
        <v>267</v>
      </c>
      <c r="D168" s="148" t="s">
        <v>140</v>
      </c>
      <c r="E168" s="149" t="s">
        <v>214</v>
      </c>
      <c r="F168" s="150" t="s">
        <v>215</v>
      </c>
      <c r="G168" s="151" t="s">
        <v>143</v>
      </c>
      <c r="H168" s="152">
        <v>40</v>
      </c>
      <c r="I168" s="153"/>
      <c r="J168" s="152">
        <f t="shared" si="15"/>
        <v>0</v>
      </c>
      <c r="K168" s="154"/>
      <c r="L168" s="28"/>
      <c r="M168" s="155" t="s">
        <v>1</v>
      </c>
      <c r="N168" s="117" t="s">
        <v>42</v>
      </c>
      <c r="P168" s="156">
        <f t="shared" si="16"/>
        <v>0</v>
      </c>
      <c r="Q168" s="156">
        <v>0</v>
      </c>
      <c r="R168" s="156">
        <f t="shared" si="17"/>
        <v>0</v>
      </c>
      <c r="S168" s="156">
        <v>0</v>
      </c>
      <c r="T168" s="157">
        <f t="shared" si="18"/>
        <v>0</v>
      </c>
      <c r="AR168" s="158" t="s">
        <v>84</v>
      </c>
      <c r="AT168" s="158" t="s">
        <v>140</v>
      </c>
      <c r="AU168" s="158" t="s">
        <v>114</v>
      </c>
      <c r="AY168" s="13" t="s">
        <v>136</v>
      </c>
      <c r="BE168" s="159">
        <f t="shared" si="19"/>
        <v>0</v>
      </c>
      <c r="BF168" s="159">
        <f t="shared" si="20"/>
        <v>0</v>
      </c>
      <c r="BG168" s="159">
        <f t="shared" si="21"/>
        <v>0</v>
      </c>
      <c r="BH168" s="159">
        <f t="shared" si="22"/>
        <v>0</v>
      </c>
      <c r="BI168" s="159">
        <f t="shared" si="23"/>
        <v>0</v>
      </c>
      <c r="BJ168" s="13" t="s">
        <v>114</v>
      </c>
      <c r="BK168" s="160">
        <f t="shared" si="24"/>
        <v>0</v>
      </c>
      <c r="BL168" s="13" t="s">
        <v>84</v>
      </c>
      <c r="BM168" s="158" t="s">
        <v>216</v>
      </c>
    </row>
    <row r="169" spans="2:65" s="1" customFormat="1" ht="16.5" customHeight="1">
      <c r="B169" s="118"/>
      <c r="C169" s="148" t="s">
        <v>356</v>
      </c>
      <c r="D169" s="148" t="s">
        <v>140</v>
      </c>
      <c r="E169" s="149" t="s">
        <v>206</v>
      </c>
      <c r="F169" s="150" t="s">
        <v>157</v>
      </c>
      <c r="G169" s="151" t="s">
        <v>158</v>
      </c>
      <c r="H169" s="153"/>
      <c r="I169" s="153"/>
      <c r="J169" s="152">
        <f t="shared" si="15"/>
        <v>0</v>
      </c>
      <c r="K169" s="154"/>
      <c r="L169" s="28"/>
      <c r="M169" s="155" t="s">
        <v>1</v>
      </c>
      <c r="N169" s="117" t="s">
        <v>42</v>
      </c>
      <c r="P169" s="156">
        <f t="shared" si="16"/>
        <v>0</v>
      </c>
      <c r="Q169" s="156">
        <v>0</v>
      </c>
      <c r="R169" s="156">
        <f t="shared" si="17"/>
        <v>0</v>
      </c>
      <c r="S169" s="156">
        <v>0</v>
      </c>
      <c r="T169" s="157">
        <f t="shared" si="18"/>
        <v>0</v>
      </c>
      <c r="AR169" s="158" t="s">
        <v>159</v>
      </c>
      <c r="AT169" s="158" t="s">
        <v>140</v>
      </c>
      <c r="AU169" s="158" t="s">
        <v>114</v>
      </c>
      <c r="AY169" s="13" t="s">
        <v>136</v>
      </c>
      <c r="BE169" s="159">
        <f t="shared" si="19"/>
        <v>0</v>
      </c>
      <c r="BF169" s="159">
        <f t="shared" si="20"/>
        <v>0</v>
      </c>
      <c r="BG169" s="159">
        <f t="shared" si="21"/>
        <v>0</v>
      </c>
      <c r="BH169" s="159">
        <f t="shared" si="22"/>
        <v>0</v>
      </c>
      <c r="BI169" s="159">
        <f t="shared" si="23"/>
        <v>0</v>
      </c>
      <c r="BJ169" s="13" t="s">
        <v>114</v>
      </c>
      <c r="BK169" s="160">
        <f t="shared" si="24"/>
        <v>0</v>
      </c>
      <c r="BL169" s="13" t="s">
        <v>159</v>
      </c>
      <c r="BM169" s="158" t="s">
        <v>207</v>
      </c>
    </row>
    <row r="170" spans="2:65" s="1" customFormat="1" ht="16.5" customHeight="1">
      <c r="B170" s="118"/>
      <c r="C170" s="148" t="s">
        <v>357</v>
      </c>
      <c r="D170" s="148" t="s">
        <v>140</v>
      </c>
      <c r="E170" s="149" t="s">
        <v>209</v>
      </c>
      <c r="F170" s="150" t="s">
        <v>210</v>
      </c>
      <c r="G170" s="151" t="s">
        <v>158</v>
      </c>
      <c r="H170" s="153"/>
      <c r="I170" s="153"/>
      <c r="J170" s="152">
        <f t="shared" si="15"/>
        <v>0</v>
      </c>
      <c r="K170" s="154"/>
      <c r="L170" s="28"/>
      <c r="M170" s="155" t="s">
        <v>1</v>
      </c>
      <c r="N170" s="117" t="s">
        <v>42</v>
      </c>
      <c r="P170" s="156">
        <f t="shared" si="16"/>
        <v>0</v>
      </c>
      <c r="Q170" s="156">
        <v>0</v>
      </c>
      <c r="R170" s="156">
        <f t="shared" si="17"/>
        <v>0</v>
      </c>
      <c r="S170" s="156">
        <v>0</v>
      </c>
      <c r="T170" s="157">
        <f t="shared" si="18"/>
        <v>0</v>
      </c>
      <c r="AR170" s="158" t="s">
        <v>211</v>
      </c>
      <c r="AT170" s="158" t="s">
        <v>140</v>
      </c>
      <c r="AU170" s="158" t="s">
        <v>114</v>
      </c>
      <c r="AY170" s="13" t="s">
        <v>136</v>
      </c>
      <c r="BE170" s="159">
        <f t="shared" si="19"/>
        <v>0</v>
      </c>
      <c r="BF170" s="159">
        <f t="shared" si="20"/>
        <v>0</v>
      </c>
      <c r="BG170" s="159">
        <f t="shared" si="21"/>
        <v>0</v>
      </c>
      <c r="BH170" s="159">
        <f t="shared" si="22"/>
        <v>0</v>
      </c>
      <c r="BI170" s="159">
        <f t="shared" si="23"/>
        <v>0</v>
      </c>
      <c r="BJ170" s="13" t="s">
        <v>114</v>
      </c>
      <c r="BK170" s="160">
        <f t="shared" si="24"/>
        <v>0</v>
      </c>
      <c r="BL170" s="13" t="s">
        <v>211</v>
      </c>
      <c r="BM170" s="158" t="s">
        <v>212</v>
      </c>
    </row>
    <row r="171" spans="2:65" s="1" customFormat="1" ht="16.5" customHeight="1">
      <c r="B171" s="118"/>
      <c r="C171" s="148" t="s">
        <v>358</v>
      </c>
      <c r="D171" s="148" t="s">
        <v>140</v>
      </c>
      <c r="E171" s="149" t="s">
        <v>359</v>
      </c>
      <c r="F171" s="150" t="s">
        <v>360</v>
      </c>
      <c r="G171" s="151" t="s">
        <v>158</v>
      </c>
      <c r="H171" s="153"/>
      <c r="I171" s="153"/>
      <c r="J171" s="152">
        <f t="shared" si="15"/>
        <v>0</v>
      </c>
      <c r="K171" s="154"/>
      <c r="L171" s="28"/>
      <c r="M171" s="155" t="s">
        <v>1</v>
      </c>
      <c r="N171" s="117" t="s">
        <v>42</v>
      </c>
      <c r="P171" s="156">
        <f t="shared" si="16"/>
        <v>0</v>
      </c>
      <c r="Q171" s="156">
        <v>0</v>
      </c>
      <c r="R171" s="156">
        <f t="shared" si="17"/>
        <v>0</v>
      </c>
      <c r="S171" s="156">
        <v>0</v>
      </c>
      <c r="T171" s="157">
        <f t="shared" si="18"/>
        <v>0</v>
      </c>
      <c r="AR171" s="158" t="s">
        <v>159</v>
      </c>
      <c r="AT171" s="158" t="s">
        <v>140</v>
      </c>
      <c r="AU171" s="158" t="s">
        <v>114</v>
      </c>
      <c r="AY171" s="13" t="s">
        <v>136</v>
      </c>
      <c r="BE171" s="159">
        <f t="shared" si="19"/>
        <v>0</v>
      </c>
      <c r="BF171" s="159">
        <f t="shared" si="20"/>
        <v>0</v>
      </c>
      <c r="BG171" s="159">
        <f t="shared" si="21"/>
        <v>0</v>
      </c>
      <c r="BH171" s="159">
        <f t="shared" si="22"/>
        <v>0</v>
      </c>
      <c r="BI171" s="159">
        <f t="shared" si="23"/>
        <v>0</v>
      </c>
      <c r="BJ171" s="13" t="s">
        <v>114</v>
      </c>
      <c r="BK171" s="160">
        <f t="shared" si="24"/>
        <v>0</v>
      </c>
      <c r="BL171" s="13" t="s">
        <v>159</v>
      </c>
      <c r="BM171" s="158" t="s">
        <v>361</v>
      </c>
    </row>
    <row r="172" spans="2:65" s="11" customFormat="1" ht="22.9" customHeight="1">
      <c r="B172" s="136"/>
      <c r="D172" s="137" t="s">
        <v>75</v>
      </c>
      <c r="E172" s="146" t="s">
        <v>217</v>
      </c>
      <c r="F172" s="146" t="s">
        <v>218</v>
      </c>
      <c r="I172" s="139"/>
      <c r="J172" s="147">
        <f>BK172</f>
        <v>0</v>
      </c>
      <c r="L172" s="136"/>
      <c r="M172" s="141"/>
      <c r="P172" s="142">
        <f>SUM(P173:P190)</f>
        <v>0</v>
      </c>
      <c r="R172" s="142">
        <f>SUM(R173:R190)</f>
        <v>2.0186000000000002</v>
      </c>
      <c r="T172" s="143">
        <f>SUM(T173:T190)</f>
        <v>0</v>
      </c>
      <c r="AR172" s="137" t="s">
        <v>139</v>
      </c>
      <c r="AT172" s="144" t="s">
        <v>75</v>
      </c>
      <c r="AU172" s="144" t="s">
        <v>84</v>
      </c>
      <c r="AY172" s="137" t="s">
        <v>136</v>
      </c>
      <c r="BK172" s="145">
        <f>SUM(BK173:BK190)</f>
        <v>0</v>
      </c>
    </row>
    <row r="173" spans="2:65" s="1" customFormat="1" ht="16.5" customHeight="1">
      <c r="B173" s="118"/>
      <c r="C173" s="161" t="s">
        <v>362</v>
      </c>
      <c r="D173" s="161" t="s">
        <v>134</v>
      </c>
      <c r="E173" s="162" t="s">
        <v>363</v>
      </c>
      <c r="F173" s="163" t="s">
        <v>364</v>
      </c>
      <c r="G173" s="164" t="s">
        <v>187</v>
      </c>
      <c r="H173" s="165">
        <v>1</v>
      </c>
      <c r="I173" s="166"/>
      <c r="J173" s="165">
        <f t="shared" ref="J173:J190" si="25">ROUND(I173*H173,3)</f>
        <v>0</v>
      </c>
      <c r="K173" s="167"/>
      <c r="L173" s="168"/>
      <c r="M173" s="169" t="s">
        <v>1</v>
      </c>
      <c r="N173" s="170" t="s">
        <v>42</v>
      </c>
      <c r="P173" s="156">
        <f t="shared" ref="P173:P190" si="26">O173*H173</f>
        <v>0</v>
      </c>
      <c r="Q173" s="156">
        <v>0</v>
      </c>
      <c r="R173" s="156">
        <f t="shared" ref="R173:R190" si="27">Q173*H173</f>
        <v>0</v>
      </c>
      <c r="S173" s="156">
        <v>0</v>
      </c>
      <c r="T173" s="157">
        <f t="shared" ref="T173:T190" si="28">S173*H173</f>
        <v>0</v>
      </c>
      <c r="AR173" s="158" t="s">
        <v>114</v>
      </c>
      <c r="AT173" s="158" t="s">
        <v>134</v>
      </c>
      <c r="AU173" s="158" t="s">
        <v>114</v>
      </c>
      <c r="AY173" s="13" t="s">
        <v>136</v>
      </c>
      <c r="BE173" s="159">
        <f t="shared" ref="BE173:BE190" si="29">IF(N173="základná",J173,0)</f>
        <v>0</v>
      </c>
      <c r="BF173" s="159">
        <f t="shared" ref="BF173:BF190" si="30">IF(N173="znížená",J173,0)</f>
        <v>0</v>
      </c>
      <c r="BG173" s="159">
        <f t="shared" ref="BG173:BG190" si="31">IF(N173="zákl. prenesená",J173,0)</f>
        <v>0</v>
      </c>
      <c r="BH173" s="159">
        <f t="shared" ref="BH173:BH190" si="32">IF(N173="zníž. prenesená",J173,0)</f>
        <v>0</v>
      </c>
      <c r="BI173" s="159">
        <f t="shared" ref="BI173:BI190" si="33">IF(N173="nulová",J173,0)</f>
        <v>0</v>
      </c>
      <c r="BJ173" s="13" t="s">
        <v>114</v>
      </c>
      <c r="BK173" s="160">
        <f t="shared" ref="BK173:BK190" si="34">ROUND(I173*H173,3)</f>
        <v>0</v>
      </c>
      <c r="BL173" s="13" t="s">
        <v>84</v>
      </c>
      <c r="BM173" s="158" t="s">
        <v>365</v>
      </c>
    </row>
    <row r="174" spans="2:65" s="1" customFormat="1" ht="16.5" customHeight="1">
      <c r="B174" s="118"/>
      <c r="C174" s="161" t="s">
        <v>366</v>
      </c>
      <c r="D174" s="161" t="s">
        <v>134</v>
      </c>
      <c r="E174" s="162" t="s">
        <v>367</v>
      </c>
      <c r="F174" s="163" t="s">
        <v>368</v>
      </c>
      <c r="G174" s="164" t="s">
        <v>187</v>
      </c>
      <c r="H174" s="165">
        <v>1</v>
      </c>
      <c r="I174" s="166"/>
      <c r="J174" s="165">
        <f t="shared" si="25"/>
        <v>0</v>
      </c>
      <c r="K174" s="167"/>
      <c r="L174" s="168"/>
      <c r="M174" s="169" t="s">
        <v>1</v>
      </c>
      <c r="N174" s="170" t="s">
        <v>42</v>
      </c>
      <c r="P174" s="156">
        <f t="shared" si="26"/>
        <v>0</v>
      </c>
      <c r="Q174" s="156">
        <v>0</v>
      </c>
      <c r="R174" s="156">
        <f t="shared" si="27"/>
        <v>0</v>
      </c>
      <c r="S174" s="156">
        <v>0</v>
      </c>
      <c r="T174" s="157">
        <f t="shared" si="28"/>
        <v>0</v>
      </c>
      <c r="AR174" s="158" t="s">
        <v>114</v>
      </c>
      <c r="AT174" s="158" t="s">
        <v>134</v>
      </c>
      <c r="AU174" s="158" t="s">
        <v>114</v>
      </c>
      <c r="AY174" s="13" t="s">
        <v>136</v>
      </c>
      <c r="BE174" s="159">
        <f t="shared" si="29"/>
        <v>0</v>
      </c>
      <c r="BF174" s="159">
        <f t="shared" si="30"/>
        <v>0</v>
      </c>
      <c r="BG174" s="159">
        <f t="shared" si="31"/>
        <v>0</v>
      </c>
      <c r="BH174" s="159">
        <f t="shared" si="32"/>
        <v>0</v>
      </c>
      <c r="BI174" s="159">
        <f t="shared" si="33"/>
        <v>0</v>
      </c>
      <c r="BJ174" s="13" t="s">
        <v>114</v>
      </c>
      <c r="BK174" s="160">
        <f t="shared" si="34"/>
        <v>0</v>
      </c>
      <c r="BL174" s="13" t="s">
        <v>84</v>
      </c>
      <c r="BM174" s="158" t="s">
        <v>369</v>
      </c>
    </row>
    <row r="175" spans="2:65" s="1" customFormat="1" ht="16.5" customHeight="1">
      <c r="B175" s="118"/>
      <c r="C175" s="161" t="s">
        <v>370</v>
      </c>
      <c r="D175" s="161" t="s">
        <v>134</v>
      </c>
      <c r="E175" s="162" t="s">
        <v>371</v>
      </c>
      <c r="F175" s="163" t="s">
        <v>372</v>
      </c>
      <c r="G175" s="164" t="s">
        <v>318</v>
      </c>
      <c r="H175" s="165">
        <v>730</v>
      </c>
      <c r="I175" s="166"/>
      <c r="J175" s="165">
        <f t="shared" si="25"/>
        <v>0</v>
      </c>
      <c r="K175" s="167"/>
      <c r="L175" s="168"/>
      <c r="M175" s="169" t="s">
        <v>1</v>
      </c>
      <c r="N175" s="170" t="s">
        <v>42</v>
      </c>
      <c r="P175" s="156">
        <f t="shared" si="26"/>
        <v>0</v>
      </c>
      <c r="Q175" s="156">
        <v>5.1999999999999995E-4</v>
      </c>
      <c r="R175" s="156">
        <f t="shared" si="27"/>
        <v>0.37959999999999999</v>
      </c>
      <c r="S175" s="156">
        <v>0</v>
      </c>
      <c r="T175" s="157">
        <f t="shared" si="28"/>
        <v>0</v>
      </c>
      <c r="AR175" s="158" t="s">
        <v>373</v>
      </c>
      <c r="AT175" s="158" t="s">
        <v>134</v>
      </c>
      <c r="AU175" s="158" t="s">
        <v>114</v>
      </c>
      <c r="AY175" s="13" t="s">
        <v>136</v>
      </c>
      <c r="BE175" s="159">
        <f t="shared" si="29"/>
        <v>0</v>
      </c>
      <c r="BF175" s="159">
        <f t="shared" si="30"/>
        <v>0</v>
      </c>
      <c r="BG175" s="159">
        <f t="shared" si="31"/>
        <v>0</v>
      </c>
      <c r="BH175" s="159">
        <f t="shared" si="32"/>
        <v>0</v>
      </c>
      <c r="BI175" s="159">
        <f t="shared" si="33"/>
        <v>0</v>
      </c>
      <c r="BJ175" s="13" t="s">
        <v>114</v>
      </c>
      <c r="BK175" s="160">
        <f t="shared" si="34"/>
        <v>0</v>
      </c>
      <c r="BL175" s="13" t="s">
        <v>159</v>
      </c>
      <c r="BM175" s="158" t="s">
        <v>374</v>
      </c>
    </row>
    <row r="176" spans="2:65" s="1" customFormat="1" ht="16.5" customHeight="1">
      <c r="B176" s="118"/>
      <c r="C176" s="161" t="s">
        <v>375</v>
      </c>
      <c r="D176" s="161" t="s">
        <v>134</v>
      </c>
      <c r="E176" s="162" t="s">
        <v>376</v>
      </c>
      <c r="F176" s="163" t="s">
        <v>377</v>
      </c>
      <c r="G176" s="164" t="s">
        <v>318</v>
      </c>
      <c r="H176" s="165">
        <v>60</v>
      </c>
      <c r="I176" s="166"/>
      <c r="J176" s="165">
        <f t="shared" si="25"/>
        <v>0</v>
      </c>
      <c r="K176" s="167"/>
      <c r="L176" s="168"/>
      <c r="M176" s="169" t="s">
        <v>1</v>
      </c>
      <c r="N176" s="170" t="s">
        <v>42</v>
      </c>
      <c r="P176" s="156">
        <f t="shared" si="26"/>
        <v>0</v>
      </c>
      <c r="Q176" s="156">
        <v>1.9000000000000001E-4</v>
      </c>
      <c r="R176" s="156">
        <f t="shared" si="27"/>
        <v>1.14E-2</v>
      </c>
      <c r="S176" s="156">
        <v>0</v>
      </c>
      <c r="T176" s="157">
        <f t="shared" si="28"/>
        <v>0</v>
      </c>
      <c r="AR176" s="158" t="s">
        <v>373</v>
      </c>
      <c r="AT176" s="158" t="s">
        <v>134</v>
      </c>
      <c r="AU176" s="158" t="s">
        <v>114</v>
      </c>
      <c r="AY176" s="13" t="s">
        <v>136</v>
      </c>
      <c r="BE176" s="159">
        <f t="shared" si="29"/>
        <v>0</v>
      </c>
      <c r="BF176" s="159">
        <f t="shared" si="30"/>
        <v>0</v>
      </c>
      <c r="BG176" s="159">
        <f t="shared" si="31"/>
        <v>0</v>
      </c>
      <c r="BH176" s="159">
        <f t="shared" si="32"/>
        <v>0</v>
      </c>
      <c r="BI176" s="159">
        <f t="shared" si="33"/>
        <v>0</v>
      </c>
      <c r="BJ176" s="13" t="s">
        <v>114</v>
      </c>
      <c r="BK176" s="160">
        <f t="shared" si="34"/>
        <v>0</v>
      </c>
      <c r="BL176" s="13" t="s">
        <v>159</v>
      </c>
      <c r="BM176" s="158" t="s">
        <v>378</v>
      </c>
    </row>
    <row r="177" spans="2:65" s="1" customFormat="1" ht="16.5" customHeight="1">
      <c r="B177" s="118"/>
      <c r="C177" s="161" t="s">
        <v>379</v>
      </c>
      <c r="D177" s="161" t="s">
        <v>134</v>
      </c>
      <c r="E177" s="162" t="s">
        <v>380</v>
      </c>
      <c r="F177" s="163" t="s">
        <v>381</v>
      </c>
      <c r="G177" s="164" t="s">
        <v>318</v>
      </c>
      <c r="H177" s="165">
        <v>1720</v>
      </c>
      <c r="I177" s="166"/>
      <c r="J177" s="165">
        <f t="shared" si="25"/>
        <v>0</v>
      </c>
      <c r="K177" s="167"/>
      <c r="L177" s="168"/>
      <c r="M177" s="169" t="s">
        <v>1</v>
      </c>
      <c r="N177" s="170" t="s">
        <v>42</v>
      </c>
      <c r="P177" s="156">
        <f t="shared" si="26"/>
        <v>0</v>
      </c>
      <c r="Q177" s="156">
        <v>2.3000000000000001E-4</v>
      </c>
      <c r="R177" s="156">
        <f t="shared" si="27"/>
        <v>0.39560000000000001</v>
      </c>
      <c r="S177" s="156">
        <v>0</v>
      </c>
      <c r="T177" s="157">
        <f t="shared" si="28"/>
        <v>0</v>
      </c>
      <c r="AR177" s="158" t="s">
        <v>373</v>
      </c>
      <c r="AT177" s="158" t="s">
        <v>134</v>
      </c>
      <c r="AU177" s="158" t="s">
        <v>114</v>
      </c>
      <c r="AY177" s="13" t="s">
        <v>136</v>
      </c>
      <c r="BE177" s="159">
        <f t="shared" si="29"/>
        <v>0</v>
      </c>
      <c r="BF177" s="159">
        <f t="shared" si="30"/>
        <v>0</v>
      </c>
      <c r="BG177" s="159">
        <f t="shared" si="31"/>
        <v>0</v>
      </c>
      <c r="BH177" s="159">
        <f t="shared" si="32"/>
        <v>0</v>
      </c>
      <c r="BI177" s="159">
        <f t="shared" si="33"/>
        <v>0</v>
      </c>
      <c r="BJ177" s="13" t="s">
        <v>114</v>
      </c>
      <c r="BK177" s="160">
        <f t="shared" si="34"/>
        <v>0</v>
      </c>
      <c r="BL177" s="13" t="s">
        <v>159</v>
      </c>
      <c r="BM177" s="158" t="s">
        <v>382</v>
      </c>
    </row>
    <row r="178" spans="2:65" s="1" customFormat="1" ht="16.5" customHeight="1">
      <c r="B178" s="118"/>
      <c r="C178" s="161" t="s">
        <v>383</v>
      </c>
      <c r="D178" s="161" t="s">
        <v>134</v>
      </c>
      <c r="E178" s="162" t="s">
        <v>384</v>
      </c>
      <c r="F178" s="163" t="s">
        <v>385</v>
      </c>
      <c r="G178" s="164" t="s">
        <v>318</v>
      </c>
      <c r="H178" s="165">
        <v>130</v>
      </c>
      <c r="I178" s="166"/>
      <c r="J178" s="165">
        <f t="shared" si="25"/>
        <v>0</v>
      </c>
      <c r="K178" s="167"/>
      <c r="L178" s="168"/>
      <c r="M178" s="169" t="s">
        <v>1</v>
      </c>
      <c r="N178" s="170" t="s">
        <v>42</v>
      </c>
      <c r="P178" s="156">
        <f t="shared" si="26"/>
        <v>0</v>
      </c>
      <c r="Q178" s="156">
        <v>3.2000000000000003E-4</v>
      </c>
      <c r="R178" s="156">
        <f t="shared" si="27"/>
        <v>4.1600000000000005E-2</v>
      </c>
      <c r="S178" s="156">
        <v>0</v>
      </c>
      <c r="T178" s="157">
        <f t="shared" si="28"/>
        <v>0</v>
      </c>
      <c r="AR178" s="158" t="s">
        <v>373</v>
      </c>
      <c r="AT178" s="158" t="s">
        <v>134</v>
      </c>
      <c r="AU178" s="158" t="s">
        <v>114</v>
      </c>
      <c r="AY178" s="13" t="s">
        <v>136</v>
      </c>
      <c r="BE178" s="159">
        <f t="shared" si="29"/>
        <v>0</v>
      </c>
      <c r="BF178" s="159">
        <f t="shared" si="30"/>
        <v>0</v>
      </c>
      <c r="BG178" s="159">
        <f t="shared" si="31"/>
        <v>0</v>
      </c>
      <c r="BH178" s="159">
        <f t="shared" si="32"/>
        <v>0</v>
      </c>
      <c r="BI178" s="159">
        <f t="shared" si="33"/>
        <v>0</v>
      </c>
      <c r="BJ178" s="13" t="s">
        <v>114</v>
      </c>
      <c r="BK178" s="160">
        <f t="shared" si="34"/>
        <v>0</v>
      </c>
      <c r="BL178" s="13" t="s">
        <v>159</v>
      </c>
      <c r="BM178" s="158" t="s">
        <v>386</v>
      </c>
    </row>
    <row r="179" spans="2:65" s="1" customFormat="1" ht="16.5" customHeight="1">
      <c r="B179" s="118"/>
      <c r="C179" s="161" t="s">
        <v>387</v>
      </c>
      <c r="D179" s="161" t="s">
        <v>134</v>
      </c>
      <c r="E179" s="162" t="s">
        <v>388</v>
      </c>
      <c r="F179" s="163" t="s">
        <v>389</v>
      </c>
      <c r="G179" s="164" t="s">
        <v>318</v>
      </c>
      <c r="H179" s="165">
        <v>1650</v>
      </c>
      <c r="I179" s="166"/>
      <c r="J179" s="165">
        <f t="shared" si="25"/>
        <v>0</v>
      </c>
      <c r="K179" s="167"/>
      <c r="L179" s="168"/>
      <c r="M179" s="169" t="s">
        <v>1</v>
      </c>
      <c r="N179" s="170" t="s">
        <v>42</v>
      </c>
      <c r="P179" s="156">
        <f t="shared" si="26"/>
        <v>0</v>
      </c>
      <c r="Q179" s="156">
        <v>2.4000000000000001E-4</v>
      </c>
      <c r="R179" s="156">
        <f t="shared" si="27"/>
        <v>0.39600000000000002</v>
      </c>
      <c r="S179" s="156">
        <v>0</v>
      </c>
      <c r="T179" s="157">
        <f t="shared" si="28"/>
        <v>0</v>
      </c>
      <c r="AR179" s="158" t="s">
        <v>373</v>
      </c>
      <c r="AT179" s="158" t="s">
        <v>134</v>
      </c>
      <c r="AU179" s="158" t="s">
        <v>114</v>
      </c>
      <c r="AY179" s="13" t="s">
        <v>136</v>
      </c>
      <c r="BE179" s="159">
        <f t="shared" si="29"/>
        <v>0</v>
      </c>
      <c r="BF179" s="159">
        <f t="shared" si="30"/>
        <v>0</v>
      </c>
      <c r="BG179" s="159">
        <f t="shared" si="31"/>
        <v>0</v>
      </c>
      <c r="BH179" s="159">
        <f t="shared" si="32"/>
        <v>0</v>
      </c>
      <c r="BI179" s="159">
        <f t="shared" si="33"/>
        <v>0</v>
      </c>
      <c r="BJ179" s="13" t="s">
        <v>114</v>
      </c>
      <c r="BK179" s="160">
        <f t="shared" si="34"/>
        <v>0</v>
      </c>
      <c r="BL179" s="13" t="s">
        <v>159</v>
      </c>
      <c r="BM179" s="158" t="s">
        <v>390</v>
      </c>
    </row>
    <row r="180" spans="2:65" s="1" customFormat="1" ht="16.5" customHeight="1">
      <c r="B180" s="118"/>
      <c r="C180" s="161" t="s">
        <v>391</v>
      </c>
      <c r="D180" s="161" t="s">
        <v>134</v>
      </c>
      <c r="E180" s="162" t="s">
        <v>392</v>
      </c>
      <c r="F180" s="163" t="s">
        <v>393</v>
      </c>
      <c r="G180" s="164" t="s">
        <v>318</v>
      </c>
      <c r="H180" s="165">
        <v>2800</v>
      </c>
      <c r="I180" s="166"/>
      <c r="J180" s="165">
        <f t="shared" si="25"/>
        <v>0</v>
      </c>
      <c r="K180" s="167"/>
      <c r="L180" s="168"/>
      <c r="M180" s="169" t="s">
        <v>1</v>
      </c>
      <c r="N180" s="170" t="s">
        <v>42</v>
      </c>
      <c r="P180" s="156">
        <f t="shared" si="26"/>
        <v>0</v>
      </c>
      <c r="Q180" s="156">
        <v>2.3000000000000001E-4</v>
      </c>
      <c r="R180" s="156">
        <f t="shared" si="27"/>
        <v>0.64400000000000002</v>
      </c>
      <c r="S180" s="156">
        <v>0</v>
      </c>
      <c r="T180" s="157">
        <f t="shared" si="28"/>
        <v>0</v>
      </c>
      <c r="AR180" s="158" t="s">
        <v>373</v>
      </c>
      <c r="AT180" s="158" t="s">
        <v>134</v>
      </c>
      <c r="AU180" s="158" t="s">
        <v>114</v>
      </c>
      <c r="AY180" s="13" t="s">
        <v>136</v>
      </c>
      <c r="BE180" s="159">
        <f t="shared" si="29"/>
        <v>0</v>
      </c>
      <c r="BF180" s="159">
        <f t="shared" si="30"/>
        <v>0</v>
      </c>
      <c r="BG180" s="159">
        <f t="shared" si="31"/>
        <v>0</v>
      </c>
      <c r="BH180" s="159">
        <f t="shared" si="32"/>
        <v>0</v>
      </c>
      <c r="BI180" s="159">
        <f t="shared" si="33"/>
        <v>0</v>
      </c>
      <c r="BJ180" s="13" t="s">
        <v>114</v>
      </c>
      <c r="BK180" s="160">
        <f t="shared" si="34"/>
        <v>0</v>
      </c>
      <c r="BL180" s="13" t="s">
        <v>159</v>
      </c>
      <c r="BM180" s="158" t="s">
        <v>394</v>
      </c>
    </row>
    <row r="181" spans="2:65" s="1" customFormat="1" ht="16.5" customHeight="1">
      <c r="B181" s="118"/>
      <c r="C181" s="161" t="s">
        <v>395</v>
      </c>
      <c r="D181" s="161" t="s">
        <v>134</v>
      </c>
      <c r="E181" s="162" t="s">
        <v>396</v>
      </c>
      <c r="F181" s="163" t="s">
        <v>397</v>
      </c>
      <c r="G181" s="164" t="s">
        <v>318</v>
      </c>
      <c r="H181" s="165">
        <v>320</v>
      </c>
      <c r="I181" s="166"/>
      <c r="J181" s="165">
        <f t="shared" si="25"/>
        <v>0</v>
      </c>
      <c r="K181" s="167"/>
      <c r="L181" s="168"/>
      <c r="M181" s="169" t="s">
        <v>1</v>
      </c>
      <c r="N181" s="170" t="s">
        <v>42</v>
      </c>
      <c r="P181" s="156">
        <f t="shared" si="26"/>
        <v>0</v>
      </c>
      <c r="Q181" s="156">
        <v>2.9999999999999997E-4</v>
      </c>
      <c r="R181" s="156">
        <f t="shared" si="27"/>
        <v>9.5999999999999988E-2</v>
      </c>
      <c r="S181" s="156">
        <v>0</v>
      </c>
      <c r="T181" s="157">
        <f t="shared" si="28"/>
        <v>0</v>
      </c>
      <c r="AR181" s="158" t="s">
        <v>373</v>
      </c>
      <c r="AT181" s="158" t="s">
        <v>134</v>
      </c>
      <c r="AU181" s="158" t="s">
        <v>114</v>
      </c>
      <c r="AY181" s="13" t="s">
        <v>136</v>
      </c>
      <c r="BE181" s="159">
        <f t="shared" si="29"/>
        <v>0</v>
      </c>
      <c r="BF181" s="159">
        <f t="shared" si="30"/>
        <v>0</v>
      </c>
      <c r="BG181" s="159">
        <f t="shared" si="31"/>
        <v>0</v>
      </c>
      <c r="BH181" s="159">
        <f t="shared" si="32"/>
        <v>0</v>
      </c>
      <c r="BI181" s="159">
        <f t="shared" si="33"/>
        <v>0</v>
      </c>
      <c r="BJ181" s="13" t="s">
        <v>114</v>
      </c>
      <c r="BK181" s="160">
        <f t="shared" si="34"/>
        <v>0</v>
      </c>
      <c r="BL181" s="13" t="s">
        <v>159</v>
      </c>
      <c r="BM181" s="158" t="s">
        <v>398</v>
      </c>
    </row>
    <row r="182" spans="2:65" s="1" customFormat="1" ht="16.5" customHeight="1">
      <c r="B182" s="118"/>
      <c r="C182" s="161" t="s">
        <v>399</v>
      </c>
      <c r="D182" s="161" t="s">
        <v>134</v>
      </c>
      <c r="E182" s="162" t="s">
        <v>400</v>
      </c>
      <c r="F182" s="163" t="s">
        <v>401</v>
      </c>
      <c r="G182" s="164" t="s">
        <v>318</v>
      </c>
      <c r="H182" s="165">
        <v>60</v>
      </c>
      <c r="I182" s="166"/>
      <c r="J182" s="165">
        <f t="shared" si="25"/>
        <v>0</v>
      </c>
      <c r="K182" s="167"/>
      <c r="L182" s="168"/>
      <c r="M182" s="169" t="s">
        <v>1</v>
      </c>
      <c r="N182" s="170" t="s">
        <v>42</v>
      </c>
      <c r="P182" s="156">
        <f t="shared" si="26"/>
        <v>0</v>
      </c>
      <c r="Q182" s="156">
        <v>3.8999999999999999E-4</v>
      </c>
      <c r="R182" s="156">
        <f t="shared" si="27"/>
        <v>2.3400000000000001E-2</v>
      </c>
      <c r="S182" s="156">
        <v>0</v>
      </c>
      <c r="T182" s="157">
        <f t="shared" si="28"/>
        <v>0</v>
      </c>
      <c r="AR182" s="158" t="s">
        <v>373</v>
      </c>
      <c r="AT182" s="158" t="s">
        <v>134</v>
      </c>
      <c r="AU182" s="158" t="s">
        <v>114</v>
      </c>
      <c r="AY182" s="13" t="s">
        <v>136</v>
      </c>
      <c r="BE182" s="159">
        <f t="shared" si="29"/>
        <v>0</v>
      </c>
      <c r="BF182" s="159">
        <f t="shared" si="30"/>
        <v>0</v>
      </c>
      <c r="BG182" s="159">
        <f t="shared" si="31"/>
        <v>0</v>
      </c>
      <c r="BH182" s="159">
        <f t="shared" si="32"/>
        <v>0</v>
      </c>
      <c r="BI182" s="159">
        <f t="shared" si="33"/>
        <v>0</v>
      </c>
      <c r="BJ182" s="13" t="s">
        <v>114</v>
      </c>
      <c r="BK182" s="160">
        <f t="shared" si="34"/>
        <v>0</v>
      </c>
      <c r="BL182" s="13" t="s">
        <v>159</v>
      </c>
      <c r="BM182" s="158" t="s">
        <v>402</v>
      </c>
    </row>
    <row r="183" spans="2:65" s="1" customFormat="1" ht="16.5" customHeight="1">
      <c r="B183" s="118"/>
      <c r="C183" s="161" t="s">
        <v>403</v>
      </c>
      <c r="D183" s="161" t="s">
        <v>134</v>
      </c>
      <c r="E183" s="162" t="s">
        <v>404</v>
      </c>
      <c r="F183" s="163" t="s">
        <v>405</v>
      </c>
      <c r="G183" s="164" t="s">
        <v>318</v>
      </c>
      <c r="H183" s="165">
        <v>5</v>
      </c>
      <c r="I183" s="166"/>
      <c r="J183" s="165">
        <f t="shared" si="25"/>
        <v>0</v>
      </c>
      <c r="K183" s="167"/>
      <c r="L183" s="168"/>
      <c r="M183" s="169" t="s">
        <v>1</v>
      </c>
      <c r="N183" s="170" t="s">
        <v>42</v>
      </c>
      <c r="P183" s="156">
        <f t="shared" si="26"/>
        <v>0</v>
      </c>
      <c r="Q183" s="156">
        <v>0</v>
      </c>
      <c r="R183" s="156">
        <f t="shared" si="27"/>
        <v>0</v>
      </c>
      <c r="S183" s="156">
        <v>0</v>
      </c>
      <c r="T183" s="157">
        <f t="shared" si="28"/>
        <v>0</v>
      </c>
      <c r="AR183" s="158" t="s">
        <v>114</v>
      </c>
      <c r="AT183" s="158" t="s">
        <v>134</v>
      </c>
      <c r="AU183" s="158" t="s">
        <v>114</v>
      </c>
      <c r="AY183" s="13" t="s">
        <v>136</v>
      </c>
      <c r="BE183" s="159">
        <f t="shared" si="29"/>
        <v>0</v>
      </c>
      <c r="BF183" s="159">
        <f t="shared" si="30"/>
        <v>0</v>
      </c>
      <c r="BG183" s="159">
        <f t="shared" si="31"/>
        <v>0</v>
      </c>
      <c r="BH183" s="159">
        <f t="shared" si="32"/>
        <v>0</v>
      </c>
      <c r="BI183" s="159">
        <f t="shared" si="33"/>
        <v>0</v>
      </c>
      <c r="BJ183" s="13" t="s">
        <v>114</v>
      </c>
      <c r="BK183" s="160">
        <f t="shared" si="34"/>
        <v>0</v>
      </c>
      <c r="BL183" s="13" t="s">
        <v>84</v>
      </c>
      <c r="BM183" s="158" t="s">
        <v>406</v>
      </c>
    </row>
    <row r="184" spans="2:65" s="1" customFormat="1" ht="16.5" customHeight="1">
      <c r="B184" s="118"/>
      <c r="C184" s="148" t="s">
        <v>407</v>
      </c>
      <c r="D184" s="148" t="s">
        <v>140</v>
      </c>
      <c r="E184" s="149" t="s">
        <v>220</v>
      </c>
      <c r="F184" s="150" t="s">
        <v>221</v>
      </c>
      <c r="G184" s="151" t="s">
        <v>187</v>
      </c>
      <c r="H184" s="152">
        <v>250</v>
      </c>
      <c r="I184" s="153"/>
      <c r="J184" s="152">
        <f t="shared" si="25"/>
        <v>0</v>
      </c>
      <c r="K184" s="154"/>
      <c r="L184" s="28"/>
      <c r="M184" s="155" t="s">
        <v>1</v>
      </c>
      <c r="N184" s="117" t="s">
        <v>42</v>
      </c>
      <c r="P184" s="156">
        <f t="shared" si="26"/>
        <v>0</v>
      </c>
      <c r="Q184" s="156">
        <v>0</v>
      </c>
      <c r="R184" s="156">
        <f t="shared" si="27"/>
        <v>0</v>
      </c>
      <c r="S184" s="156">
        <v>0</v>
      </c>
      <c r="T184" s="157">
        <f t="shared" si="28"/>
        <v>0</v>
      </c>
      <c r="AR184" s="158" t="s">
        <v>159</v>
      </c>
      <c r="AT184" s="158" t="s">
        <v>140</v>
      </c>
      <c r="AU184" s="158" t="s">
        <v>114</v>
      </c>
      <c r="AY184" s="13" t="s">
        <v>136</v>
      </c>
      <c r="BE184" s="159">
        <f t="shared" si="29"/>
        <v>0</v>
      </c>
      <c r="BF184" s="159">
        <f t="shared" si="30"/>
        <v>0</v>
      </c>
      <c r="BG184" s="159">
        <f t="shared" si="31"/>
        <v>0</v>
      </c>
      <c r="BH184" s="159">
        <f t="shared" si="32"/>
        <v>0</v>
      </c>
      <c r="BI184" s="159">
        <f t="shared" si="33"/>
        <v>0</v>
      </c>
      <c r="BJ184" s="13" t="s">
        <v>114</v>
      </c>
      <c r="BK184" s="160">
        <f t="shared" si="34"/>
        <v>0</v>
      </c>
      <c r="BL184" s="13" t="s">
        <v>159</v>
      </c>
      <c r="BM184" s="158" t="s">
        <v>408</v>
      </c>
    </row>
    <row r="185" spans="2:65" s="1" customFormat="1" ht="16.5" customHeight="1">
      <c r="B185" s="118"/>
      <c r="C185" s="161" t="s">
        <v>409</v>
      </c>
      <c r="D185" s="161" t="s">
        <v>134</v>
      </c>
      <c r="E185" s="162" t="s">
        <v>227</v>
      </c>
      <c r="F185" s="163" t="s">
        <v>228</v>
      </c>
      <c r="G185" s="164" t="s">
        <v>187</v>
      </c>
      <c r="H185" s="165">
        <v>100</v>
      </c>
      <c r="I185" s="166"/>
      <c r="J185" s="165">
        <f t="shared" si="25"/>
        <v>0</v>
      </c>
      <c r="K185" s="167"/>
      <c r="L185" s="168"/>
      <c r="M185" s="169" t="s">
        <v>1</v>
      </c>
      <c r="N185" s="170" t="s">
        <v>42</v>
      </c>
      <c r="P185" s="156">
        <f t="shared" si="26"/>
        <v>0</v>
      </c>
      <c r="Q185" s="156">
        <v>3.1E-4</v>
      </c>
      <c r="R185" s="156">
        <f t="shared" si="27"/>
        <v>3.1E-2</v>
      </c>
      <c r="S185" s="156">
        <v>0</v>
      </c>
      <c r="T185" s="157">
        <f t="shared" si="28"/>
        <v>0</v>
      </c>
      <c r="AR185" s="158" t="s">
        <v>114</v>
      </c>
      <c r="AT185" s="158" t="s">
        <v>134</v>
      </c>
      <c r="AU185" s="158" t="s">
        <v>114</v>
      </c>
      <c r="AY185" s="13" t="s">
        <v>136</v>
      </c>
      <c r="BE185" s="159">
        <f t="shared" si="29"/>
        <v>0</v>
      </c>
      <c r="BF185" s="159">
        <f t="shared" si="30"/>
        <v>0</v>
      </c>
      <c r="BG185" s="159">
        <f t="shared" si="31"/>
        <v>0</v>
      </c>
      <c r="BH185" s="159">
        <f t="shared" si="32"/>
        <v>0</v>
      </c>
      <c r="BI185" s="159">
        <f t="shared" si="33"/>
        <v>0</v>
      </c>
      <c r="BJ185" s="13" t="s">
        <v>114</v>
      </c>
      <c r="BK185" s="160">
        <f t="shared" si="34"/>
        <v>0</v>
      </c>
      <c r="BL185" s="13" t="s">
        <v>84</v>
      </c>
      <c r="BM185" s="158" t="s">
        <v>410</v>
      </c>
    </row>
    <row r="186" spans="2:65" s="1" customFormat="1" ht="16.5" customHeight="1">
      <c r="B186" s="118"/>
      <c r="C186" s="161" t="s">
        <v>411</v>
      </c>
      <c r="D186" s="161" t="s">
        <v>134</v>
      </c>
      <c r="E186" s="162" t="s">
        <v>412</v>
      </c>
      <c r="F186" s="163" t="s">
        <v>413</v>
      </c>
      <c r="G186" s="164" t="s">
        <v>233</v>
      </c>
      <c r="H186" s="165">
        <v>1</v>
      </c>
      <c r="I186" s="166"/>
      <c r="J186" s="165">
        <f t="shared" si="25"/>
        <v>0</v>
      </c>
      <c r="K186" s="167"/>
      <c r="L186" s="168"/>
      <c r="M186" s="169" t="s">
        <v>1</v>
      </c>
      <c r="N186" s="170" t="s">
        <v>42</v>
      </c>
      <c r="P186" s="156">
        <f t="shared" si="26"/>
        <v>0</v>
      </c>
      <c r="Q186" s="156">
        <v>0</v>
      </c>
      <c r="R186" s="156">
        <f t="shared" si="27"/>
        <v>0</v>
      </c>
      <c r="S186" s="156">
        <v>0</v>
      </c>
      <c r="T186" s="157">
        <f t="shared" si="28"/>
        <v>0</v>
      </c>
      <c r="AR186" s="158" t="s">
        <v>114</v>
      </c>
      <c r="AT186" s="158" t="s">
        <v>134</v>
      </c>
      <c r="AU186" s="158" t="s">
        <v>114</v>
      </c>
      <c r="AY186" s="13" t="s">
        <v>136</v>
      </c>
      <c r="BE186" s="159">
        <f t="shared" si="29"/>
        <v>0</v>
      </c>
      <c r="BF186" s="159">
        <f t="shared" si="30"/>
        <v>0</v>
      </c>
      <c r="BG186" s="159">
        <f t="shared" si="31"/>
        <v>0</v>
      </c>
      <c r="BH186" s="159">
        <f t="shared" si="32"/>
        <v>0</v>
      </c>
      <c r="BI186" s="159">
        <f t="shared" si="33"/>
        <v>0</v>
      </c>
      <c r="BJ186" s="13" t="s">
        <v>114</v>
      </c>
      <c r="BK186" s="160">
        <f t="shared" si="34"/>
        <v>0</v>
      </c>
      <c r="BL186" s="13" t="s">
        <v>84</v>
      </c>
      <c r="BM186" s="158" t="s">
        <v>414</v>
      </c>
    </row>
    <row r="187" spans="2:65" s="1" customFormat="1" ht="16.5" customHeight="1">
      <c r="B187" s="118"/>
      <c r="C187" s="161" t="s">
        <v>415</v>
      </c>
      <c r="D187" s="161" t="s">
        <v>134</v>
      </c>
      <c r="E187" s="162" t="s">
        <v>236</v>
      </c>
      <c r="F187" s="163" t="s">
        <v>237</v>
      </c>
      <c r="G187" s="164" t="s">
        <v>158</v>
      </c>
      <c r="H187" s="166"/>
      <c r="I187" s="166"/>
      <c r="J187" s="165">
        <f t="shared" si="25"/>
        <v>0</v>
      </c>
      <c r="K187" s="167"/>
      <c r="L187" s="168"/>
      <c r="M187" s="169" t="s">
        <v>1</v>
      </c>
      <c r="N187" s="170" t="s">
        <v>42</v>
      </c>
      <c r="P187" s="156">
        <f t="shared" si="26"/>
        <v>0</v>
      </c>
      <c r="Q187" s="156">
        <v>0</v>
      </c>
      <c r="R187" s="156">
        <f t="shared" si="27"/>
        <v>0</v>
      </c>
      <c r="S187" s="156">
        <v>0</v>
      </c>
      <c r="T187" s="157">
        <f t="shared" si="28"/>
        <v>0</v>
      </c>
      <c r="AR187" s="158" t="s">
        <v>114</v>
      </c>
      <c r="AT187" s="158" t="s">
        <v>134</v>
      </c>
      <c r="AU187" s="158" t="s">
        <v>114</v>
      </c>
      <c r="AY187" s="13" t="s">
        <v>136</v>
      </c>
      <c r="BE187" s="159">
        <f t="shared" si="29"/>
        <v>0</v>
      </c>
      <c r="BF187" s="159">
        <f t="shared" si="30"/>
        <v>0</v>
      </c>
      <c r="BG187" s="159">
        <f t="shared" si="31"/>
        <v>0</v>
      </c>
      <c r="BH187" s="159">
        <f t="shared" si="32"/>
        <v>0</v>
      </c>
      <c r="BI187" s="159">
        <f t="shared" si="33"/>
        <v>0</v>
      </c>
      <c r="BJ187" s="13" t="s">
        <v>114</v>
      </c>
      <c r="BK187" s="160">
        <f t="shared" si="34"/>
        <v>0</v>
      </c>
      <c r="BL187" s="13" t="s">
        <v>84</v>
      </c>
      <c r="BM187" s="158" t="s">
        <v>416</v>
      </c>
    </row>
    <row r="188" spans="2:65" s="1" customFormat="1" ht="21.75" customHeight="1">
      <c r="B188" s="118"/>
      <c r="C188" s="161" t="s">
        <v>417</v>
      </c>
      <c r="D188" s="161" t="s">
        <v>134</v>
      </c>
      <c r="E188" s="162" t="s">
        <v>223</v>
      </c>
      <c r="F188" s="163" t="s">
        <v>224</v>
      </c>
      <c r="G188" s="164" t="s">
        <v>182</v>
      </c>
      <c r="H188" s="165">
        <v>8</v>
      </c>
      <c r="I188" s="166"/>
      <c r="J188" s="165">
        <f t="shared" si="25"/>
        <v>0</v>
      </c>
      <c r="K188" s="167"/>
      <c r="L188" s="168"/>
      <c r="M188" s="169" t="s">
        <v>1</v>
      </c>
      <c r="N188" s="170" t="s">
        <v>42</v>
      </c>
      <c r="P188" s="156">
        <f t="shared" si="26"/>
        <v>0</v>
      </c>
      <c r="Q188" s="156">
        <v>0</v>
      </c>
      <c r="R188" s="156">
        <f t="shared" si="27"/>
        <v>0</v>
      </c>
      <c r="S188" s="156">
        <v>0</v>
      </c>
      <c r="T188" s="157">
        <f t="shared" si="28"/>
        <v>0</v>
      </c>
      <c r="AR188" s="158" t="s">
        <v>114</v>
      </c>
      <c r="AT188" s="158" t="s">
        <v>134</v>
      </c>
      <c r="AU188" s="158" t="s">
        <v>114</v>
      </c>
      <c r="AY188" s="13" t="s">
        <v>136</v>
      </c>
      <c r="BE188" s="159">
        <f t="shared" si="29"/>
        <v>0</v>
      </c>
      <c r="BF188" s="159">
        <f t="shared" si="30"/>
        <v>0</v>
      </c>
      <c r="BG188" s="159">
        <f t="shared" si="31"/>
        <v>0</v>
      </c>
      <c r="BH188" s="159">
        <f t="shared" si="32"/>
        <v>0</v>
      </c>
      <c r="BI188" s="159">
        <f t="shared" si="33"/>
        <v>0</v>
      </c>
      <c r="BJ188" s="13" t="s">
        <v>114</v>
      </c>
      <c r="BK188" s="160">
        <f t="shared" si="34"/>
        <v>0</v>
      </c>
      <c r="BL188" s="13" t="s">
        <v>84</v>
      </c>
      <c r="BM188" s="158" t="s">
        <v>418</v>
      </c>
    </row>
    <row r="189" spans="2:65" s="1" customFormat="1" ht="16.5" customHeight="1">
      <c r="B189" s="118"/>
      <c r="C189" s="148" t="s">
        <v>419</v>
      </c>
      <c r="D189" s="148" t="s">
        <v>140</v>
      </c>
      <c r="E189" s="149" t="s">
        <v>240</v>
      </c>
      <c r="F189" s="150" t="s">
        <v>241</v>
      </c>
      <c r="G189" s="151" t="s">
        <v>158</v>
      </c>
      <c r="H189" s="153"/>
      <c r="I189" s="153"/>
      <c r="J189" s="152">
        <f t="shared" si="25"/>
        <v>0</v>
      </c>
      <c r="K189" s="154"/>
      <c r="L189" s="28"/>
      <c r="M189" s="155" t="s">
        <v>1</v>
      </c>
      <c r="N189" s="117" t="s">
        <v>42</v>
      </c>
      <c r="P189" s="156">
        <f t="shared" si="26"/>
        <v>0</v>
      </c>
      <c r="Q189" s="156">
        <v>0</v>
      </c>
      <c r="R189" s="156">
        <f t="shared" si="27"/>
        <v>0</v>
      </c>
      <c r="S189" s="156">
        <v>0</v>
      </c>
      <c r="T189" s="157">
        <f t="shared" si="28"/>
        <v>0</v>
      </c>
      <c r="AR189" s="158" t="s">
        <v>84</v>
      </c>
      <c r="AT189" s="158" t="s">
        <v>140</v>
      </c>
      <c r="AU189" s="158" t="s">
        <v>114</v>
      </c>
      <c r="AY189" s="13" t="s">
        <v>136</v>
      </c>
      <c r="BE189" s="159">
        <f t="shared" si="29"/>
        <v>0</v>
      </c>
      <c r="BF189" s="159">
        <f t="shared" si="30"/>
        <v>0</v>
      </c>
      <c r="BG189" s="159">
        <f t="shared" si="31"/>
        <v>0</v>
      </c>
      <c r="BH189" s="159">
        <f t="shared" si="32"/>
        <v>0</v>
      </c>
      <c r="BI189" s="159">
        <f t="shared" si="33"/>
        <v>0</v>
      </c>
      <c r="BJ189" s="13" t="s">
        <v>114</v>
      </c>
      <c r="BK189" s="160">
        <f t="shared" si="34"/>
        <v>0</v>
      </c>
      <c r="BL189" s="13" t="s">
        <v>84</v>
      </c>
      <c r="BM189" s="158" t="s">
        <v>242</v>
      </c>
    </row>
    <row r="190" spans="2:65" s="1" customFormat="1" ht="16.5" customHeight="1">
      <c r="B190" s="118"/>
      <c r="C190" s="161" t="s">
        <v>420</v>
      </c>
      <c r="D190" s="161" t="s">
        <v>134</v>
      </c>
      <c r="E190" s="162" t="s">
        <v>421</v>
      </c>
      <c r="F190" s="163" t="s">
        <v>210</v>
      </c>
      <c r="G190" s="164" t="s">
        <v>158</v>
      </c>
      <c r="H190" s="166"/>
      <c r="I190" s="166"/>
      <c r="J190" s="165">
        <f t="shared" si="25"/>
        <v>0</v>
      </c>
      <c r="K190" s="167"/>
      <c r="L190" s="168"/>
      <c r="M190" s="169" t="s">
        <v>1</v>
      </c>
      <c r="N190" s="170" t="s">
        <v>42</v>
      </c>
      <c r="P190" s="156">
        <f t="shared" si="26"/>
        <v>0</v>
      </c>
      <c r="Q190" s="156">
        <v>0</v>
      </c>
      <c r="R190" s="156">
        <f t="shared" si="27"/>
        <v>0</v>
      </c>
      <c r="S190" s="156">
        <v>0</v>
      </c>
      <c r="T190" s="157">
        <f t="shared" si="28"/>
        <v>0</v>
      </c>
      <c r="AR190" s="158" t="s">
        <v>114</v>
      </c>
      <c r="AT190" s="158" t="s">
        <v>134</v>
      </c>
      <c r="AU190" s="158" t="s">
        <v>114</v>
      </c>
      <c r="AY190" s="13" t="s">
        <v>136</v>
      </c>
      <c r="BE190" s="159">
        <f t="shared" si="29"/>
        <v>0</v>
      </c>
      <c r="BF190" s="159">
        <f t="shared" si="30"/>
        <v>0</v>
      </c>
      <c r="BG190" s="159">
        <f t="shared" si="31"/>
        <v>0</v>
      </c>
      <c r="BH190" s="159">
        <f t="shared" si="32"/>
        <v>0</v>
      </c>
      <c r="BI190" s="159">
        <f t="shared" si="33"/>
        <v>0</v>
      </c>
      <c r="BJ190" s="13" t="s">
        <v>114</v>
      </c>
      <c r="BK190" s="160">
        <f t="shared" si="34"/>
        <v>0</v>
      </c>
      <c r="BL190" s="13" t="s">
        <v>84</v>
      </c>
      <c r="BM190" s="158" t="s">
        <v>422</v>
      </c>
    </row>
    <row r="191" spans="2:65" s="11" customFormat="1" ht="22.9" customHeight="1">
      <c r="B191" s="136"/>
      <c r="D191" s="137" t="s">
        <v>75</v>
      </c>
      <c r="E191" s="146" t="s">
        <v>423</v>
      </c>
      <c r="F191" s="146" t="s">
        <v>424</v>
      </c>
      <c r="I191" s="139"/>
      <c r="J191" s="147">
        <f>BK191</f>
        <v>0</v>
      </c>
      <c r="L191" s="136"/>
      <c r="M191" s="141"/>
      <c r="P191" s="142">
        <f>SUM(P192:P196)</f>
        <v>0</v>
      </c>
      <c r="R191" s="142">
        <f>SUM(R192:R196)</f>
        <v>8.3999999999999995E-3</v>
      </c>
      <c r="T191" s="143">
        <f>SUM(T192:T196)</f>
        <v>0</v>
      </c>
      <c r="AR191" s="137" t="s">
        <v>139</v>
      </c>
      <c r="AT191" s="144" t="s">
        <v>75</v>
      </c>
      <c r="AU191" s="144" t="s">
        <v>84</v>
      </c>
      <c r="AY191" s="137" t="s">
        <v>136</v>
      </c>
      <c r="BK191" s="145">
        <f>SUM(BK192:BK196)</f>
        <v>0</v>
      </c>
    </row>
    <row r="192" spans="2:65" s="1" customFormat="1" ht="21.75" customHeight="1">
      <c r="B192" s="118"/>
      <c r="C192" s="161" t="s">
        <v>425</v>
      </c>
      <c r="D192" s="161" t="s">
        <v>134</v>
      </c>
      <c r="E192" s="162" t="s">
        <v>426</v>
      </c>
      <c r="F192" s="163" t="s">
        <v>427</v>
      </c>
      <c r="G192" s="164" t="s">
        <v>428</v>
      </c>
      <c r="H192" s="165">
        <v>1</v>
      </c>
      <c r="I192" s="166"/>
      <c r="J192" s="165">
        <f>ROUND(I192*H192,3)</f>
        <v>0</v>
      </c>
      <c r="K192" s="167"/>
      <c r="L192" s="168"/>
      <c r="M192" s="169" t="s">
        <v>1</v>
      </c>
      <c r="N192" s="170" t="s">
        <v>42</v>
      </c>
      <c r="P192" s="156">
        <f>O192*H192</f>
        <v>0</v>
      </c>
      <c r="Q192" s="156">
        <v>0</v>
      </c>
      <c r="R192" s="156">
        <f>Q192*H192</f>
        <v>0</v>
      </c>
      <c r="S192" s="156">
        <v>0</v>
      </c>
      <c r="T192" s="157">
        <f>S192*H192</f>
        <v>0</v>
      </c>
      <c r="AR192" s="158" t="s">
        <v>171</v>
      </c>
      <c r="AT192" s="158" t="s">
        <v>134</v>
      </c>
      <c r="AU192" s="158" t="s">
        <v>114</v>
      </c>
      <c r="AY192" s="13" t="s">
        <v>136</v>
      </c>
      <c r="BE192" s="159">
        <f>IF(N192="základná",J192,0)</f>
        <v>0</v>
      </c>
      <c r="BF192" s="159">
        <f>IF(N192="znížená",J192,0)</f>
        <v>0</v>
      </c>
      <c r="BG192" s="159">
        <f>IF(N192="zákl. prenesená",J192,0)</f>
        <v>0</v>
      </c>
      <c r="BH192" s="159">
        <f>IF(N192="zníž. prenesená",J192,0)</f>
        <v>0</v>
      </c>
      <c r="BI192" s="159">
        <f>IF(N192="nulová",J192,0)</f>
        <v>0</v>
      </c>
      <c r="BJ192" s="13" t="s">
        <v>114</v>
      </c>
      <c r="BK192" s="160">
        <f>ROUND(I192*H192,3)</f>
        <v>0</v>
      </c>
      <c r="BL192" s="13" t="s">
        <v>144</v>
      </c>
      <c r="BM192" s="158" t="s">
        <v>429</v>
      </c>
    </row>
    <row r="193" spans="2:65" s="1" customFormat="1" ht="24.2" customHeight="1">
      <c r="B193" s="118"/>
      <c r="C193" s="161" t="s">
        <v>430</v>
      </c>
      <c r="D193" s="161" t="s">
        <v>134</v>
      </c>
      <c r="E193" s="162" t="s">
        <v>431</v>
      </c>
      <c r="F193" s="163" t="s">
        <v>432</v>
      </c>
      <c r="G193" s="164" t="s">
        <v>143</v>
      </c>
      <c r="H193" s="165">
        <v>5</v>
      </c>
      <c r="I193" s="166"/>
      <c r="J193" s="165">
        <f>ROUND(I193*H193,3)</f>
        <v>0</v>
      </c>
      <c r="K193" s="167"/>
      <c r="L193" s="168"/>
      <c r="M193" s="169" t="s">
        <v>1</v>
      </c>
      <c r="N193" s="170" t="s">
        <v>42</v>
      </c>
      <c r="P193" s="156">
        <f>O193*H193</f>
        <v>0</v>
      </c>
      <c r="Q193" s="156">
        <v>0</v>
      </c>
      <c r="R193" s="156">
        <f>Q193*H193</f>
        <v>0</v>
      </c>
      <c r="S193" s="156">
        <v>0</v>
      </c>
      <c r="T193" s="157">
        <f>S193*H193</f>
        <v>0</v>
      </c>
      <c r="AR193" s="158" t="s">
        <v>171</v>
      </c>
      <c r="AT193" s="158" t="s">
        <v>134</v>
      </c>
      <c r="AU193" s="158" t="s">
        <v>114</v>
      </c>
      <c r="AY193" s="13" t="s">
        <v>136</v>
      </c>
      <c r="BE193" s="159">
        <f>IF(N193="základná",J193,0)</f>
        <v>0</v>
      </c>
      <c r="BF193" s="159">
        <f>IF(N193="znížená",J193,0)</f>
        <v>0</v>
      </c>
      <c r="BG193" s="159">
        <f>IF(N193="zákl. prenesená",J193,0)</f>
        <v>0</v>
      </c>
      <c r="BH193" s="159">
        <f>IF(N193="zníž. prenesená",J193,0)</f>
        <v>0</v>
      </c>
      <c r="BI193" s="159">
        <f>IF(N193="nulová",J193,0)</f>
        <v>0</v>
      </c>
      <c r="BJ193" s="13" t="s">
        <v>114</v>
      </c>
      <c r="BK193" s="160">
        <f>ROUND(I193*H193,3)</f>
        <v>0</v>
      </c>
      <c r="BL193" s="13" t="s">
        <v>144</v>
      </c>
      <c r="BM193" s="158" t="s">
        <v>433</v>
      </c>
    </row>
    <row r="194" spans="2:65" s="1" customFormat="1" ht="16.5" customHeight="1">
      <c r="B194" s="118"/>
      <c r="C194" s="161" t="s">
        <v>434</v>
      </c>
      <c r="D194" s="161" t="s">
        <v>134</v>
      </c>
      <c r="E194" s="162" t="s">
        <v>435</v>
      </c>
      <c r="F194" s="163" t="s">
        <v>436</v>
      </c>
      <c r="G194" s="164" t="s">
        <v>318</v>
      </c>
      <c r="H194" s="165">
        <v>40</v>
      </c>
      <c r="I194" s="166"/>
      <c r="J194" s="165">
        <f>ROUND(I194*H194,3)</f>
        <v>0</v>
      </c>
      <c r="K194" s="167"/>
      <c r="L194" s="168"/>
      <c r="M194" s="169" t="s">
        <v>1</v>
      </c>
      <c r="N194" s="170" t="s">
        <v>42</v>
      </c>
      <c r="P194" s="156">
        <f>O194*H194</f>
        <v>0</v>
      </c>
      <c r="Q194" s="156">
        <v>2.0000000000000001E-4</v>
      </c>
      <c r="R194" s="156">
        <f>Q194*H194</f>
        <v>8.0000000000000002E-3</v>
      </c>
      <c r="S194" s="156">
        <v>0</v>
      </c>
      <c r="T194" s="157">
        <f>S194*H194</f>
        <v>0</v>
      </c>
      <c r="AR194" s="158" t="s">
        <v>114</v>
      </c>
      <c r="AT194" s="158" t="s">
        <v>134</v>
      </c>
      <c r="AU194" s="158" t="s">
        <v>114</v>
      </c>
      <c r="AY194" s="13" t="s">
        <v>136</v>
      </c>
      <c r="BE194" s="159">
        <f>IF(N194="základná",J194,0)</f>
        <v>0</v>
      </c>
      <c r="BF194" s="159">
        <f>IF(N194="znížená",J194,0)</f>
        <v>0</v>
      </c>
      <c r="BG194" s="159">
        <f>IF(N194="zákl. prenesená",J194,0)</f>
        <v>0</v>
      </c>
      <c r="BH194" s="159">
        <f>IF(N194="zníž. prenesená",J194,0)</f>
        <v>0</v>
      </c>
      <c r="BI194" s="159">
        <f>IF(N194="nulová",J194,0)</f>
        <v>0</v>
      </c>
      <c r="BJ194" s="13" t="s">
        <v>114</v>
      </c>
      <c r="BK194" s="160">
        <f>ROUND(I194*H194,3)</f>
        <v>0</v>
      </c>
      <c r="BL194" s="13" t="s">
        <v>84</v>
      </c>
      <c r="BM194" s="158" t="s">
        <v>437</v>
      </c>
    </row>
    <row r="195" spans="2:65" s="1" customFormat="1" ht="16.5" customHeight="1">
      <c r="B195" s="118"/>
      <c r="C195" s="148" t="s">
        <v>438</v>
      </c>
      <c r="D195" s="148" t="s">
        <v>140</v>
      </c>
      <c r="E195" s="149" t="s">
        <v>439</v>
      </c>
      <c r="F195" s="150" t="s">
        <v>440</v>
      </c>
      <c r="G195" s="151" t="s">
        <v>318</v>
      </c>
      <c r="H195" s="152">
        <v>40</v>
      </c>
      <c r="I195" s="153"/>
      <c r="J195" s="152">
        <f>ROUND(I195*H195,3)</f>
        <v>0</v>
      </c>
      <c r="K195" s="154"/>
      <c r="L195" s="28"/>
      <c r="M195" s="155" t="s">
        <v>1</v>
      </c>
      <c r="N195" s="117" t="s">
        <v>42</v>
      </c>
      <c r="P195" s="156">
        <f>O195*H195</f>
        <v>0</v>
      </c>
      <c r="Q195" s="156">
        <v>0</v>
      </c>
      <c r="R195" s="156">
        <f>Q195*H195</f>
        <v>0</v>
      </c>
      <c r="S195" s="156">
        <v>0</v>
      </c>
      <c r="T195" s="157">
        <f>S195*H195</f>
        <v>0</v>
      </c>
      <c r="AR195" s="158" t="s">
        <v>84</v>
      </c>
      <c r="AT195" s="158" t="s">
        <v>140</v>
      </c>
      <c r="AU195" s="158" t="s">
        <v>114</v>
      </c>
      <c r="AY195" s="13" t="s">
        <v>136</v>
      </c>
      <c r="BE195" s="159">
        <f>IF(N195="základná",J195,0)</f>
        <v>0</v>
      </c>
      <c r="BF195" s="159">
        <f>IF(N195="znížená",J195,0)</f>
        <v>0</v>
      </c>
      <c r="BG195" s="159">
        <f>IF(N195="zákl. prenesená",J195,0)</f>
        <v>0</v>
      </c>
      <c r="BH195" s="159">
        <f>IF(N195="zníž. prenesená",J195,0)</f>
        <v>0</v>
      </c>
      <c r="BI195" s="159">
        <f>IF(N195="nulová",J195,0)</f>
        <v>0</v>
      </c>
      <c r="BJ195" s="13" t="s">
        <v>114</v>
      </c>
      <c r="BK195" s="160">
        <f>ROUND(I195*H195,3)</f>
        <v>0</v>
      </c>
      <c r="BL195" s="13" t="s">
        <v>84</v>
      </c>
      <c r="BM195" s="158" t="s">
        <v>441</v>
      </c>
    </row>
    <row r="196" spans="2:65" s="1" customFormat="1" ht="16.5" customHeight="1">
      <c r="B196" s="118"/>
      <c r="C196" s="161" t="s">
        <v>442</v>
      </c>
      <c r="D196" s="161" t="s">
        <v>134</v>
      </c>
      <c r="E196" s="162" t="s">
        <v>443</v>
      </c>
      <c r="F196" s="163" t="s">
        <v>444</v>
      </c>
      <c r="G196" s="164" t="s">
        <v>318</v>
      </c>
      <c r="H196" s="165">
        <v>40</v>
      </c>
      <c r="I196" s="166"/>
      <c r="J196" s="165">
        <f>ROUND(I196*H196,3)</f>
        <v>0</v>
      </c>
      <c r="K196" s="167"/>
      <c r="L196" s="168"/>
      <c r="M196" s="169" t="s">
        <v>1</v>
      </c>
      <c r="N196" s="170" t="s">
        <v>42</v>
      </c>
      <c r="P196" s="156">
        <f>O196*H196</f>
        <v>0</v>
      </c>
      <c r="Q196" s="156">
        <v>1.0000000000000001E-5</v>
      </c>
      <c r="R196" s="156">
        <f>Q196*H196</f>
        <v>4.0000000000000002E-4</v>
      </c>
      <c r="S196" s="156">
        <v>0</v>
      </c>
      <c r="T196" s="157">
        <f>S196*H196</f>
        <v>0</v>
      </c>
      <c r="AR196" s="158" t="s">
        <v>211</v>
      </c>
      <c r="AT196" s="158" t="s">
        <v>134</v>
      </c>
      <c r="AU196" s="158" t="s">
        <v>114</v>
      </c>
      <c r="AY196" s="13" t="s">
        <v>136</v>
      </c>
      <c r="BE196" s="159">
        <f>IF(N196="základná",J196,0)</f>
        <v>0</v>
      </c>
      <c r="BF196" s="159">
        <f>IF(N196="znížená",J196,0)</f>
        <v>0</v>
      </c>
      <c r="BG196" s="159">
        <f>IF(N196="zákl. prenesená",J196,0)</f>
        <v>0</v>
      </c>
      <c r="BH196" s="159">
        <f>IF(N196="zníž. prenesená",J196,0)</f>
        <v>0</v>
      </c>
      <c r="BI196" s="159">
        <f>IF(N196="nulová",J196,0)</f>
        <v>0</v>
      </c>
      <c r="BJ196" s="13" t="s">
        <v>114</v>
      </c>
      <c r="BK196" s="160">
        <f>ROUND(I196*H196,3)</f>
        <v>0</v>
      </c>
      <c r="BL196" s="13" t="s">
        <v>211</v>
      </c>
      <c r="BM196" s="158" t="s">
        <v>445</v>
      </c>
    </row>
    <row r="197" spans="2:65" s="11" customFormat="1" ht="22.9" customHeight="1">
      <c r="B197" s="136"/>
      <c r="D197" s="137" t="s">
        <v>75</v>
      </c>
      <c r="E197" s="146" t="s">
        <v>243</v>
      </c>
      <c r="F197" s="146" t="s">
        <v>446</v>
      </c>
      <c r="I197" s="139"/>
      <c r="J197" s="147">
        <f>BK197</f>
        <v>0</v>
      </c>
      <c r="L197" s="136"/>
      <c r="M197" s="141"/>
      <c r="P197" s="142">
        <f>SUM(P198:P208)</f>
        <v>0</v>
      </c>
      <c r="R197" s="142">
        <f>SUM(R198:R208)</f>
        <v>0</v>
      </c>
      <c r="T197" s="143">
        <f>SUM(T198:T208)</f>
        <v>0</v>
      </c>
      <c r="AR197" s="137" t="s">
        <v>144</v>
      </c>
      <c r="AT197" s="144" t="s">
        <v>75</v>
      </c>
      <c r="AU197" s="144" t="s">
        <v>84</v>
      </c>
      <c r="AY197" s="137" t="s">
        <v>136</v>
      </c>
      <c r="BK197" s="145">
        <f>SUM(BK198:BK208)</f>
        <v>0</v>
      </c>
    </row>
    <row r="198" spans="2:65" s="1" customFormat="1" ht="16.5" customHeight="1">
      <c r="B198" s="118"/>
      <c r="C198" s="148" t="s">
        <v>447</v>
      </c>
      <c r="D198" s="148" t="s">
        <v>140</v>
      </c>
      <c r="E198" s="149" t="s">
        <v>448</v>
      </c>
      <c r="F198" s="150" t="s">
        <v>449</v>
      </c>
      <c r="G198" s="151" t="s">
        <v>143</v>
      </c>
      <c r="H198" s="152">
        <v>120</v>
      </c>
      <c r="I198" s="153"/>
      <c r="J198" s="152">
        <f t="shared" ref="J198:J208" si="35">ROUND(I198*H198,3)</f>
        <v>0</v>
      </c>
      <c r="K198" s="154"/>
      <c r="L198" s="28"/>
      <c r="M198" s="155" t="s">
        <v>1</v>
      </c>
      <c r="N198" s="117" t="s">
        <v>42</v>
      </c>
      <c r="P198" s="156">
        <f t="shared" ref="P198:P208" si="36">O198*H198</f>
        <v>0</v>
      </c>
      <c r="Q198" s="156">
        <v>0</v>
      </c>
      <c r="R198" s="156">
        <f t="shared" ref="R198:R208" si="37">Q198*H198</f>
        <v>0</v>
      </c>
      <c r="S198" s="156">
        <v>0</v>
      </c>
      <c r="T198" s="157">
        <f t="shared" ref="T198:T208" si="38">S198*H198</f>
        <v>0</v>
      </c>
      <c r="AR198" s="158" t="s">
        <v>159</v>
      </c>
      <c r="AT198" s="158" t="s">
        <v>140</v>
      </c>
      <c r="AU198" s="158" t="s">
        <v>114</v>
      </c>
      <c r="AY198" s="13" t="s">
        <v>136</v>
      </c>
      <c r="BE198" s="159">
        <f t="shared" ref="BE198:BE208" si="39">IF(N198="základná",J198,0)</f>
        <v>0</v>
      </c>
      <c r="BF198" s="159">
        <f t="shared" ref="BF198:BF208" si="40">IF(N198="znížená",J198,0)</f>
        <v>0</v>
      </c>
      <c r="BG198" s="159">
        <f t="shared" ref="BG198:BG208" si="41">IF(N198="zákl. prenesená",J198,0)</f>
        <v>0</v>
      </c>
      <c r="BH198" s="159">
        <f t="shared" ref="BH198:BH208" si="42">IF(N198="zníž. prenesená",J198,0)</f>
        <v>0</v>
      </c>
      <c r="BI198" s="159">
        <f t="shared" ref="BI198:BI208" si="43">IF(N198="nulová",J198,0)</f>
        <v>0</v>
      </c>
      <c r="BJ198" s="13" t="s">
        <v>114</v>
      </c>
      <c r="BK198" s="160">
        <f t="shared" ref="BK198:BK208" si="44">ROUND(I198*H198,3)</f>
        <v>0</v>
      </c>
      <c r="BL198" s="13" t="s">
        <v>159</v>
      </c>
      <c r="BM198" s="158" t="s">
        <v>450</v>
      </c>
    </row>
    <row r="199" spans="2:65" s="1" customFormat="1" ht="16.5" customHeight="1">
      <c r="B199" s="118"/>
      <c r="C199" s="148" t="s">
        <v>451</v>
      </c>
      <c r="D199" s="148" t="s">
        <v>140</v>
      </c>
      <c r="E199" s="149" t="s">
        <v>254</v>
      </c>
      <c r="F199" s="150" t="s">
        <v>452</v>
      </c>
      <c r="G199" s="151" t="s">
        <v>143</v>
      </c>
      <c r="H199" s="152">
        <v>120</v>
      </c>
      <c r="I199" s="153"/>
      <c r="J199" s="152">
        <f t="shared" si="35"/>
        <v>0</v>
      </c>
      <c r="K199" s="154"/>
      <c r="L199" s="28"/>
      <c r="M199" s="155" t="s">
        <v>1</v>
      </c>
      <c r="N199" s="117" t="s">
        <v>42</v>
      </c>
      <c r="P199" s="156">
        <f t="shared" si="36"/>
        <v>0</v>
      </c>
      <c r="Q199" s="156">
        <v>0</v>
      </c>
      <c r="R199" s="156">
        <f t="shared" si="37"/>
        <v>0</v>
      </c>
      <c r="S199" s="156">
        <v>0</v>
      </c>
      <c r="T199" s="157">
        <f t="shared" si="38"/>
        <v>0</v>
      </c>
      <c r="AR199" s="158" t="s">
        <v>159</v>
      </c>
      <c r="AT199" s="158" t="s">
        <v>140</v>
      </c>
      <c r="AU199" s="158" t="s">
        <v>114</v>
      </c>
      <c r="AY199" s="13" t="s">
        <v>136</v>
      </c>
      <c r="BE199" s="159">
        <f t="shared" si="39"/>
        <v>0</v>
      </c>
      <c r="BF199" s="159">
        <f t="shared" si="40"/>
        <v>0</v>
      </c>
      <c r="BG199" s="159">
        <f t="shared" si="41"/>
        <v>0</v>
      </c>
      <c r="BH199" s="159">
        <f t="shared" si="42"/>
        <v>0</v>
      </c>
      <c r="BI199" s="159">
        <f t="shared" si="43"/>
        <v>0</v>
      </c>
      <c r="BJ199" s="13" t="s">
        <v>114</v>
      </c>
      <c r="BK199" s="160">
        <f t="shared" si="44"/>
        <v>0</v>
      </c>
      <c r="BL199" s="13" t="s">
        <v>159</v>
      </c>
      <c r="BM199" s="158" t="s">
        <v>453</v>
      </c>
    </row>
    <row r="200" spans="2:65" s="1" customFormat="1" ht="24.2" customHeight="1">
      <c r="B200" s="118"/>
      <c r="C200" s="148" t="s">
        <v>454</v>
      </c>
      <c r="D200" s="148" t="s">
        <v>140</v>
      </c>
      <c r="E200" s="149" t="s">
        <v>455</v>
      </c>
      <c r="F200" s="150" t="s">
        <v>456</v>
      </c>
      <c r="G200" s="151" t="s">
        <v>457</v>
      </c>
      <c r="H200" s="152">
        <v>1</v>
      </c>
      <c r="I200" s="153"/>
      <c r="J200" s="152">
        <f t="shared" si="35"/>
        <v>0</v>
      </c>
      <c r="K200" s="154"/>
      <c r="L200" s="28"/>
      <c r="M200" s="155" t="s">
        <v>1</v>
      </c>
      <c r="N200" s="117" t="s">
        <v>42</v>
      </c>
      <c r="P200" s="156">
        <f t="shared" si="36"/>
        <v>0</v>
      </c>
      <c r="Q200" s="156">
        <v>0</v>
      </c>
      <c r="R200" s="156">
        <f t="shared" si="37"/>
        <v>0</v>
      </c>
      <c r="S200" s="156">
        <v>0</v>
      </c>
      <c r="T200" s="157">
        <f t="shared" si="38"/>
        <v>0</v>
      </c>
      <c r="AR200" s="158" t="s">
        <v>84</v>
      </c>
      <c r="AT200" s="158" t="s">
        <v>140</v>
      </c>
      <c r="AU200" s="158" t="s">
        <v>114</v>
      </c>
      <c r="AY200" s="13" t="s">
        <v>136</v>
      </c>
      <c r="BE200" s="159">
        <f t="shared" si="39"/>
        <v>0</v>
      </c>
      <c r="BF200" s="159">
        <f t="shared" si="40"/>
        <v>0</v>
      </c>
      <c r="BG200" s="159">
        <f t="shared" si="41"/>
        <v>0</v>
      </c>
      <c r="BH200" s="159">
        <f t="shared" si="42"/>
        <v>0</v>
      </c>
      <c r="BI200" s="159">
        <f t="shared" si="43"/>
        <v>0</v>
      </c>
      <c r="BJ200" s="13" t="s">
        <v>114</v>
      </c>
      <c r="BK200" s="160">
        <f t="shared" si="44"/>
        <v>0</v>
      </c>
      <c r="BL200" s="13" t="s">
        <v>84</v>
      </c>
      <c r="BM200" s="158" t="s">
        <v>458</v>
      </c>
    </row>
    <row r="201" spans="2:65" s="1" customFormat="1" ht="24.2" customHeight="1">
      <c r="B201" s="118"/>
      <c r="C201" s="148" t="s">
        <v>459</v>
      </c>
      <c r="D201" s="148" t="s">
        <v>140</v>
      </c>
      <c r="E201" s="149" t="s">
        <v>460</v>
      </c>
      <c r="F201" s="150" t="s">
        <v>461</v>
      </c>
      <c r="G201" s="151" t="s">
        <v>457</v>
      </c>
      <c r="H201" s="152">
        <v>1</v>
      </c>
      <c r="I201" s="153"/>
      <c r="J201" s="152">
        <f t="shared" si="35"/>
        <v>0</v>
      </c>
      <c r="K201" s="154"/>
      <c r="L201" s="28"/>
      <c r="M201" s="155" t="s">
        <v>1</v>
      </c>
      <c r="N201" s="117" t="s">
        <v>42</v>
      </c>
      <c r="P201" s="156">
        <f t="shared" si="36"/>
        <v>0</v>
      </c>
      <c r="Q201" s="156">
        <v>0</v>
      </c>
      <c r="R201" s="156">
        <f t="shared" si="37"/>
        <v>0</v>
      </c>
      <c r="S201" s="156">
        <v>0</v>
      </c>
      <c r="T201" s="157">
        <f t="shared" si="38"/>
        <v>0</v>
      </c>
      <c r="AR201" s="158" t="s">
        <v>84</v>
      </c>
      <c r="AT201" s="158" t="s">
        <v>140</v>
      </c>
      <c r="AU201" s="158" t="s">
        <v>114</v>
      </c>
      <c r="AY201" s="13" t="s">
        <v>136</v>
      </c>
      <c r="BE201" s="159">
        <f t="shared" si="39"/>
        <v>0</v>
      </c>
      <c r="BF201" s="159">
        <f t="shared" si="40"/>
        <v>0</v>
      </c>
      <c r="BG201" s="159">
        <f t="shared" si="41"/>
        <v>0</v>
      </c>
      <c r="BH201" s="159">
        <f t="shared" si="42"/>
        <v>0</v>
      </c>
      <c r="BI201" s="159">
        <f t="shared" si="43"/>
        <v>0</v>
      </c>
      <c r="BJ201" s="13" t="s">
        <v>114</v>
      </c>
      <c r="BK201" s="160">
        <f t="shared" si="44"/>
        <v>0</v>
      </c>
      <c r="BL201" s="13" t="s">
        <v>84</v>
      </c>
      <c r="BM201" s="158" t="s">
        <v>462</v>
      </c>
    </row>
    <row r="202" spans="2:65" s="1" customFormat="1" ht="16.5" customHeight="1">
      <c r="B202" s="118"/>
      <c r="C202" s="148" t="s">
        <v>463</v>
      </c>
      <c r="D202" s="148" t="s">
        <v>140</v>
      </c>
      <c r="E202" s="149" t="s">
        <v>464</v>
      </c>
      <c r="F202" s="150" t="s">
        <v>465</v>
      </c>
      <c r="G202" s="151" t="s">
        <v>143</v>
      </c>
      <c r="H202" s="152">
        <v>120</v>
      </c>
      <c r="I202" s="153"/>
      <c r="J202" s="152">
        <f t="shared" si="35"/>
        <v>0</v>
      </c>
      <c r="K202" s="154"/>
      <c r="L202" s="28"/>
      <c r="M202" s="155" t="s">
        <v>1</v>
      </c>
      <c r="N202" s="117" t="s">
        <v>42</v>
      </c>
      <c r="P202" s="156">
        <f t="shared" si="36"/>
        <v>0</v>
      </c>
      <c r="Q202" s="156">
        <v>0</v>
      </c>
      <c r="R202" s="156">
        <f t="shared" si="37"/>
        <v>0</v>
      </c>
      <c r="S202" s="156">
        <v>0</v>
      </c>
      <c r="T202" s="157">
        <f t="shared" si="38"/>
        <v>0</v>
      </c>
      <c r="AR202" s="158" t="s">
        <v>84</v>
      </c>
      <c r="AT202" s="158" t="s">
        <v>140</v>
      </c>
      <c r="AU202" s="158" t="s">
        <v>114</v>
      </c>
      <c r="AY202" s="13" t="s">
        <v>136</v>
      </c>
      <c r="BE202" s="159">
        <f t="shared" si="39"/>
        <v>0</v>
      </c>
      <c r="BF202" s="159">
        <f t="shared" si="40"/>
        <v>0</v>
      </c>
      <c r="BG202" s="159">
        <f t="shared" si="41"/>
        <v>0</v>
      </c>
      <c r="BH202" s="159">
        <f t="shared" si="42"/>
        <v>0</v>
      </c>
      <c r="BI202" s="159">
        <f t="shared" si="43"/>
        <v>0</v>
      </c>
      <c r="BJ202" s="13" t="s">
        <v>114</v>
      </c>
      <c r="BK202" s="160">
        <f t="shared" si="44"/>
        <v>0</v>
      </c>
      <c r="BL202" s="13" t="s">
        <v>84</v>
      </c>
      <c r="BM202" s="158" t="s">
        <v>466</v>
      </c>
    </row>
    <row r="203" spans="2:65" s="1" customFormat="1" ht="24.2" customHeight="1">
      <c r="B203" s="118"/>
      <c r="C203" s="148" t="s">
        <v>467</v>
      </c>
      <c r="D203" s="148" t="s">
        <v>140</v>
      </c>
      <c r="E203" s="149" t="s">
        <v>258</v>
      </c>
      <c r="F203" s="150" t="s">
        <v>259</v>
      </c>
      <c r="G203" s="151" t="s">
        <v>143</v>
      </c>
      <c r="H203" s="152">
        <v>120</v>
      </c>
      <c r="I203" s="153"/>
      <c r="J203" s="152">
        <f t="shared" si="35"/>
        <v>0</v>
      </c>
      <c r="K203" s="154"/>
      <c r="L203" s="28"/>
      <c r="M203" s="155" t="s">
        <v>1</v>
      </c>
      <c r="N203" s="117" t="s">
        <v>42</v>
      </c>
      <c r="P203" s="156">
        <f t="shared" si="36"/>
        <v>0</v>
      </c>
      <c r="Q203" s="156">
        <v>0</v>
      </c>
      <c r="R203" s="156">
        <f t="shared" si="37"/>
        <v>0</v>
      </c>
      <c r="S203" s="156">
        <v>0</v>
      </c>
      <c r="T203" s="157">
        <f t="shared" si="38"/>
        <v>0</v>
      </c>
      <c r="AR203" s="158" t="s">
        <v>159</v>
      </c>
      <c r="AT203" s="158" t="s">
        <v>140</v>
      </c>
      <c r="AU203" s="158" t="s">
        <v>114</v>
      </c>
      <c r="AY203" s="13" t="s">
        <v>136</v>
      </c>
      <c r="BE203" s="159">
        <f t="shared" si="39"/>
        <v>0</v>
      </c>
      <c r="BF203" s="159">
        <f t="shared" si="40"/>
        <v>0</v>
      </c>
      <c r="BG203" s="159">
        <f t="shared" si="41"/>
        <v>0</v>
      </c>
      <c r="BH203" s="159">
        <f t="shared" si="42"/>
        <v>0</v>
      </c>
      <c r="BI203" s="159">
        <f t="shared" si="43"/>
        <v>0</v>
      </c>
      <c r="BJ203" s="13" t="s">
        <v>114</v>
      </c>
      <c r="BK203" s="160">
        <f t="shared" si="44"/>
        <v>0</v>
      </c>
      <c r="BL203" s="13" t="s">
        <v>159</v>
      </c>
      <c r="BM203" s="158" t="s">
        <v>468</v>
      </c>
    </row>
    <row r="204" spans="2:65" s="1" customFormat="1" ht="37.9" customHeight="1">
      <c r="B204" s="118"/>
      <c r="C204" s="148" t="s">
        <v>469</v>
      </c>
      <c r="D204" s="148" t="s">
        <v>140</v>
      </c>
      <c r="E204" s="149" t="s">
        <v>470</v>
      </c>
      <c r="F204" s="150" t="s">
        <v>471</v>
      </c>
      <c r="G204" s="151" t="s">
        <v>143</v>
      </c>
      <c r="H204" s="152">
        <v>50</v>
      </c>
      <c r="I204" s="153"/>
      <c r="J204" s="152">
        <f t="shared" si="35"/>
        <v>0</v>
      </c>
      <c r="K204" s="154"/>
      <c r="L204" s="28"/>
      <c r="M204" s="155" t="s">
        <v>1</v>
      </c>
      <c r="N204" s="117" t="s">
        <v>42</v>
      </c>
      <c r="P204" s="156">
        <f t="shared" si="36"/>
        <v>0</v>
      </c>
      <c r="Q204" s="156">
        <v>0</v>
      </c>
      <c r="R204" s="156">
        <f t="shared" si="37"/>
        <v>0</v>
      </c>
      <c r="S204" s="156">
        <v>0</v>
      </c>
      <c r="T204" s="157">
        <f t="shared" si="38"/>
        <v>0</v>
      </c>
      <c r="AR204" s="158" t="s">
        <v>84</v>
      </c>
      <c r="AT204" s="158" t="s">
        <v>140</v>
      </c>
      <c r="AU204" s="158" t="s">
        <v>114</v>
      </c>
      <c r="AY204" s="13" t="s">
        <v>136</v>
      </c>
      <c r="BE204" s="159">
        <f t="shared" si="39"/>
        <v>0</v>
      </c>
      <c r="BF204" s="159">
        <f t="shared" si="40"/>
        <v>0</v>
      </c>
      <c r="BG204" s="159">
        <f t="shared" si="41"/>
        <v>0</v>
      </c>
      <c r="BH204" s="159">
        <f t="shared" si="42"/>
        <v>0</v>
      </c>
      <c r="BI204" s="159">
        <f t="shared" si="43"/>
        <v>0</v>
      </c>
      <c r="BJ204" s="13" t="s">
        <v>114</v>
      </c>
      <c r="BK204" s="160">
        <f t="shared" si="44"/>
        <v>0</v>
      </c>
      <c r="BL204" s="13" t="s">
        <v>84</v>
      </c>
      <c r="BM204" s="158" t="s">
        <v>472</v>
      </c>
    </row>
    <row r="205" spans="2:65" s="1" customFormat="1" ht="16.5" customHeight="1">
      <c r="B205" s="118"/>
      <c r="C205" s="148" t="s">
        <v>159</v>
      </c>
      <c r="D205" s="148" t="s">
        <v>140</v>
      </c>
      <c r="E205" s="149" t="s">
        <v>473</v>
      </c>
      <c r="F205" s="150" t="s">
        <v>474</v>
      </c>
      <c r="G205" s="151" t="s">
        <v>457</v>
      </c>
      <c r="H205" s="152">
        <v>1</v>
      </c>
      <c r="I205" s="153"/>
      <c r="J205" s="152">
        <f t="shared" si="35"/>
        <v>0</v>
      </c>
      <c r="K205" s="154"/>
      <c r="L205" s="28"/>
      <c r="M205" s="155" t="s">
        <v>1</v>
      </c>
      <c r="N205" s="117" t="s">
        <v>42</v>
      </c>
      <c r="P205" s="156">
        <f t="shared" si="36"/>
        <v>0</v>
      </c>
      <c r="Q205" s="156">
        <v>0</v>
      </c>
      <c r="R205" s="156">
        <f t="shared" si="37"/>
        <v>0</v>
      </c>
      <c r="S205" s="156">
        <v>0</v>
      </c>
      <c r="T205" s="157">
        <f t="shared" si="38"/>
        <v>0</v>
      </c>
      <c r="AR205" s="158" t="s">
        <v>84</v>
      </c>
      <c r="AT205" s="158" t="s">
        <v>140</v>
      </c>
      <c r="AU205" s="158" t="s">
        <v>114</v>
      </c>
      <c r="AY205" s="13" t="s">
        <v>136</v>
      </c>
      <c r="BE205" s="159">
        <f t="shared" si="39"/>
        <v>0</v>
      </c>
      <c r="BF205" s="159">
        <f t="shared" si="40"/>
        <v>0</v>
      </c>
      <c r="BG205" s="159">
        <f t="shared" si="41"/>
        <v>0</v>
      </c>
      <c r="BH205" s="159">
        <f t="shared" si="42"/>
        <v>0</v>
      </c>
      <c r="BI205" s="159">
        <f t="shared" si="43"/>
        <v>0</v>
      </c>
      <c r="BJ205" s="13" t="s">
        <v>114</v>
      </c>
      <c r="BK205" s="160">
        <f t="shared" si="44"/>
        <v>0</v>
      </c>
      <c r="BL205" s="13" t="s">
        <v>84</v>
      </c>
      <c r="BM205" s="158" t="s">
        <v>475</v>
      </c>
    </row>
    <row r="206" spans="2:65" s="1" customFormat="1" ht="16.5" customHeight="1">
      <c r="B206" s="118"/>
      <c r="C206" s="148" t="s">
        <v>476</v>
      </c>
      <c r="D206" s="148" t="s">
        <v>140</v>
      </c>
      <c r="E206" s="149" t="s">
        <v>477</v>
      </c>
      <c r="F206" s="150" t="s">
        <v>478</v>
      </c>
      <c r="G206" s="151" t="s">
        <v>143</v>
      </c>
      <c r="H206" s="152">
        <v>15</v>
      </c>
      <c r="I206" s="153"/>
      <c r="J206" s="152">
        <f t="shared" si="35"/>
        <v>0</v>
      </c>
      <c r="K206" s="154"/>
      <c r="L206" s="28"/>
      <c r="M206" s="155" t="s">
        <v>1</v>
      </c>
      <c r="N206" s="117" t="s">
        <v>42</v>
      </c>
      <c r="P206" s="156">
        <f t="shared" si="36"/>
        <v>0</v>
      </c>
      <c r="Q206" s="156">
        <v>0</v>
      </c>
      <c r="R206" s="156">
        <f t="shared" si="37"/>
        <v>0</v>
      </c>
      <c r="S206" s="156">
        <v>0</v>
      </c>
      <c r="T206" s="157">
        <f t="shared" si="38"/>
        <v>0</v>
      </c>
      <c r="AR206" s="158" t="s">
        <v>84</v>
      </c>
      <c r="AT206" s="158" t="s">
        <v>140</v>
      </c>
      <c r="AU206" s="158" t="s">
        <v>114</v>
      </c>
      <c r="AY206" s="13" t="s">
        <v>136</v>
      </c>
      <c r="BE206" s="159">
        <f t="shared" si="39"/>
        <v>0</v>
      </c>
      <c r="BF206" s="159">
        <f t="shared" si="40"/>
        <v>0</v>
      </c>
      <c r="BG206" s="159">
        <f t="shared" si="41"/>
        <v>0</v>
      </c>
      <c r="BH206" s="159">
        <f t="shared" si="42"/>
        <v>0</v>
      </c>
      <c r="BI206" s="159">
        <f t="shared" si="43"/>
        <v>0</v>
      </c>
      <c r="BJ206" s="13" t="s">
        <v>114</v>
      </c>
      <c r="BK206" s="160">
        <f t="shared" si="44"/>
        <v>0</v>
      </c>
      <c r="BL206" s="13" t="s">
        <v>84</v>
      </c>
      <c r="BM206" s="158" t="s">
        <v>479</v>
      </c>
    </row>
    <row r="207" spans="2:65" s="1" customFormat="1" ht="16.5" customHeight="1">
      <c r="B207" s="118"/>
      <c r="C207" s="148" t="s">
        <v>480</v>
      </c>
      <c r="D207" s="148" t="s">
        <v>140</v>
      </c>
      <c r="E207" s="149" t="s">
        <v>481</v>
      </c>
      <c r="F207" s="150" t="s">
        <v>482</v>
      </c>
      <c r="G207" s="151" t="s">
        <v>457</v>
      </c>
      <c r="H207" s="152">
        <v>1</v>
      </c>
      <c r="I207" s="153"/>
      <c r="J207" s="152">
        <f t="shared" si="35"/>
        <v>0</v>
      </c>
      <c r="K207" s="154"/>
      <c r="L207" s="28"/>
      <c r="M207" s="155" t="s">
        <v>1</v>
      </c>
      <c r="N207" s="117" t="s">
        <v>42</v>
      </c>
      <c r="P207" s="156">
        <f t="shared" si="36"/>
        <v>0</v>
      </c>
      <c r="Q207" s="156">
        <v>0</v>
      </c>
      <c r="R207" s="156">
        <f t="shared" si="37"/>
        <v>0</v>
      </c>
      <c r="S207" s="156">
        <v>0</v>
      </c>
      <c r="T207" s="157">
        <f t="shared" si="38"/>
        <v>0</v>
      </c>
      <c r="AR207" s="158" t="s">
        <v>159</v>
      </c>
      <c r="AT207" s="158" t="s">
        <v>140</v>
      </c>
      <c r="AU207" s="158" t="s">
        <v>114</v>
      </c>
      <c r="AY207" s="13" t="s">
        <v>136</v>
      </c>
      <c r="BE207" s="159">
        <f t="shared" si="39"/>
        <v>0</v>
      </c>
      <c r="BF207" s="159">
        <f t="shared" si="40"/>
        <v>0</v>
      </c>
      <c r="BG207" s="159">
        <f t="shared" si="41"/>
        <v>0</v>
      </c>
      <c r="BH207" s="159">
        <f t="shared" si="42"/>
        <v>0</v>
      </c>
      <c r="BI207" s="159">
        <f t="shared" si="43"/>
        <v>0</v>
      </c>
      <c r="BJ207" s="13" t="s">
        <v>114</v>
      </c>
      <c r="BK207" s="160">
        <f t="shared" si="44"/>
        <v>0</v>
      </c>
      <c r="BL207" s="13" t="s">
        <v>159</v>
      </c>
      <c r="BM207" s="158" t="s">
        <v>483</v>
      </c>
    </row>
    <row r="208" spans="2:65" s="1" customFormat="1" ht="24.2" customHeight="1">
      <c r="B208" s="118"/>
      <c r="C208" s="148" t="s">
        <v>484</v>
      </c>
      <c r="D208" s="148" t="s">
        <v>140</v>
      </c>
      <c r="E208" s="149" t="s">
        <v>262</v>
      </c>
      <c r="F208" s="150" t="s">
        <v>263</v>
      </c>
      <c r="G208" s="151" t="s">
        <v>143</v>
      </c>
      <c r="H208" s="152">
        <v>10</v>
      </c>
      <c r="I208" s="153"/>
      <c r="J208" s="152">
        <f t="shared" si="35"/>
        <v>0</v>
      </c>
      <c r="K208" s="154"/>
      <c r="L208" s="28"/>
      <c r="M208" s="155" t="s">
        <v>1</v>
      </c>
      <c r="N208" s="117" t="s">
        <v>42</v>
      </c>
      <c r="P208" s="156">
        <f t="shared" si="36"/>
        <v>0</v>
      </c>
      <c r="Q208" s="156">
        <v>0</v>
      </c>
      <c r="R208" s="156">
        <f t="shared" si="37"/>
        <v>0</v>
      </c>
      <c r="S208" s="156">
        <v>0</v>
      </c>
      <c r="T208" s="157">
        <f t="shared" si="38"/>
        <v>0</v>
      </c>
      <c r="AR208" s="158" t="s">
        <v>159</v>
      </c>
      <c r="AT208" s="158" t="s">
        <v>140</v>
      </c>
      <c r="AU208" s="158" t="s">
        <v>114</v>
      </c>
      <c r="AY208" s="13" t="s">
        <v>136</v>
      </c>
      <c r="BE208" s="159">
        <f t="shared" si="39"/>
        <v>0</v>
      </c>
      <c r="BF208" s="159">
        <f t="shared" si="40"/>
        <v>0</v>
      </c>
      <c r="BG208" s="159">
        <f t="shared" si="41"/>
        <v>0</v>
      </c>
      <c r="BH208" s="159">
        <f t="shared" si="42"/>
        <v>0</v>
      </c>
      <c r="BI208" s="159">
        <f t="shared" si="43"/>
        <v>0</v>
      </c>
      <c r="BJ208" s="13" t="s">
        <v>114</v>
      </c>
      <c r="BK208" s="160">
        <f t="shared" si="44"/>
        <v>0</v>
      </c>
      <c r="BL208" s="13" t="s">
        <v>159</v>
      </c>
      <c r="BM208" s="158" t="s">
        <v>485</v>
      </c>
    </row>
    <row r="209" spans="2:65" s="11" customFormat="1" ht="22.9" customHeight="1">
      <c r="B209" s="136"/>
      <c r="D209" s="137" t="s">
        <v>75</v>
      </c>
      <c r="E209" s="146" t="s">
        <v>265</v>
      </c>
      <c r="F209" s="146" t="s">
        <v>266</v>
      </c>
      <c r="I209" s="139"/>
      <c r="J209" s="147">
        <f>BK209</f>
        <v>0</v>
      </c>
      <c r="L209" s="136"/>
      <c r="M209" s="141"/>
      <c r="P209" s="142">
        <f>P210</f>
        <v>0</v>
      </c>
      <c r="R209" s="142">
        <f>R210</f>
        <v>0</v>
      </c>
      <c r="T209" s="143">
        <f>T210</f>
        <v>0</v>
      </c>
      <c r="AR209" s="137" t="s">
        <v>144</v>
      </c>
      <c r="AT209" s="144" t="s">
        <v>75</v>
      </c>
      <c r="AU209" s="144" t="s">
        <v>84</v>
      </c>
      <c r="AY209" s="137" t="s">
        <v>136</v>
      </c>
      <c r="BK209" s="145">
        <f>BK210</f>
        <v>0</v>
      </c>
    </row>
    <row r="210" spans="2:65" s="1" customFormat="1" ht="24.2" customHeight="1">
      <c r="B210" s="118"/>
      <c r="C210" s="148" t="s">
        <v>486</v>
      </c>
      <c r="D210" s="148" t="s">
        <v>140</v>
      </c>
      <c r="E210" s="149" t="s">
        <v>268</v>
      </c>
      <c r="F210" s="150" t="s">
        <v>269</v>
      </c>
      <c r="G210" s="151" t="s">
        <v>143</v>
      </c>
      <c r="H210" s="152">
        <v>100</v>
      </c>
      <c r="I210" s="153"/>
      <c r="J210" s="152">
        <f>ROUND(I210*H210,3)</f>
        <v>0</v>
      </c>
      <c r="K210" s="154"/>
      <c r="L210" s="28"/>
      <c r="M210" s="171" t="s">
        <v>1</v>
      </c>
      <c r="N210" s="172" t="s">
        <v>42</v>
      </c>
      <c r="O210" s="173"/>
      <c r="P210" s="174">
        <f>O210*H210</f>
        <v>0</v>
      </c>
      <c r="Q210" s="174">
        <v>0</v>
      </c>
      <c r="R210" s="174">
        <f>Q210*H210</f>
        <v>0</v>
      </c>
      <c r="S210" s="174">
        <v>0</v>
      </c>
      <c r="T210" s="175">
        <f>S210*H210</f>
        <v>0</v>
      </c>
      <c r="AR210" s="158" t="s">
        <v>159</v>
      </c>
      <c r="AT210" s="158" t="s">
        <v>140</v>
      </c>
      <c r="AU210" s="158" t="s">
        <v>114</v>
      </c>
      <c r="AY210" s="13" t="s">
        <v>136</v>
      </c>
      <c r="BE210" s="159">
        <f>IF(N210="základná",J210,0)</f>
        <v>0</v>
      </c>
      <c r="BF210" s="159">
        <f>IF(N210="znížená",J210,0)</f>
        <v>0</v>
      </c>
      <c r="BG210" s="159">
        <f>IF(N210="zákl. prenesená",J210,0)</f>
        <v>0</v>
      </c>
      <c r="BH210" s="159">
        <f>IF(N210="zníž. prenesená",J210,0)</f>
        <v>0</v>
      </c>
      <c r="BI210" s="159">
        <f>IF(N210="nulová",J210,0)</f>
        <v>0</v>
      </c>
      <c r="BJ210" s="13" t="s">
        <v>114</v>
      </c>
      <c r="BK210" s="160">
        <f>ROUND(I210*H210,3)</f>
        <v>0</v>
      </c>
      <c r="BL210" s="13" t="s">
        <v>159</v>
      </c>
      <c r="BM210" s="158" t="s">
        <v>487</v>
      </c>
    </row>
    <row r="211" spans="2:65" s="1" customFormat="1" ht="6.95" customHeight="1">
      <c r="B211" s="43"/>
      <c r="C211" s="44"/>
      <c r="D211" s="44"/>
      <c r="E211" s="44"/>
      <c r="F211" s="44"/>
      <c r="G211" s="44"/>
      <c r="H211" s="44"/>
      <c r="I211" s="44"/>
      <c r="J211" s="44"/>
      <c r="K211" s="44"/>
      <c r="L211" s="28"/>
    </row>
  </sheetData>
  <autoFilter ref="C133:K210" xr:uid="{00000000-0009-0000-0000-000002000000}"/>
  <mergeCells count="14">
    <mergeCell ref="D112:F112"/>
    <mergeCell ref="E124:H124"/>
    <mergeCell ref="E126:H126"/>
    <mergeCell ref="L2:V2"/>
    <mergeCell ref="E87:H87"/>
    <mergeCell ref="D108:F108"/>
    <mergeCell ref="D109:F109"/>
    <mergeCell ref="D110:F110"/>
    <mergeCell ref="D111:F111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scale="87" fitToHeight="100" orientation="portrait" blackAndWhite="1" r:id="rId1"/>
  <headerFooter>
    <oddFooter>&amp;CStrana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2:BM164"/>
  <sheetViews>
    <sheetView showGridLines="0" workbookViewId="0"/>
  </sheetViews>
  <sheetFormatPr defaultRowHeight="11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59" t="s">
        <v>5</v>
      </c>
      <c r="M2" s="260"/>
      <c r="N2" s="260"/>
      <c r="O2" s="260"/>
      <c r="P2" s="260"/>
      <c r="Q2" s="260"/>
      <c r="R2" s="260"/>
      <c r="S2" s="260"/>
      <c r="T2" s="260"/>
      <c r="U2" s="260"/>
      <c r="V2" s="260"/>
      <c r="AT2" s="13" t="s">
        <v>91</v>
      </c>
    </row>
    <row r="3" spans="2:46" ht="6.95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76</v>
      </c>
    </row>
    <row r="4" spans="2:46" ht="24.95" customHeight="1">
      <c r="B4" s="16"/>
      <c r="D4" s="17" t="s">
        <v>95</v>
      </c>
      <c r="L4" s="16"/>
      <c r="M4" s="87" t="s">
        <v>9</v>
      </c>
      <c r="AT4" s="13" t="s">
        <v>3</v>
      </c>
    </row>
    <row r="5" spans="2:46" ht="6.95" customHeight="1">
      <c r="B5" s="16"/>
      <c r="L5" s="16"/>
    </row>
    <row r="6" spans="2:46" ht="12" customHeight="1">
      <c r="B6" s="16"/>
      <c r="D6" s="23" t="s">
        <v>14</v>
      </c>
      <c r="L6" s="16"/>
    </row>
    <row r="7" spans="2:46" ht="16.5" customHeight="1">
      <c r="B7" s="16"/>
      <c r="E7" s="303" t="str">
        <f>'Rekapitulácia stavby'!K6</f>
        <v>Prekládka diaľkového ovládania rozvádzača na tepelnom velíne</v>
      </c>
      <c r="F7" s="304"/>
      <c r="G7" s="304"/>
      <c r="H7" s="304"/>
      <c r="L7" s="16"/>
    </row>
    <row r="8" spans="2:46" s="1" customFormat="1" ht="12" customHeight="1">
      <c r="B8" s="28"/>
      <c r="D8" s="23" t="s">
        <v>96</v>
      </c>
      <c r="L8" s="28"/>
    </row>
    <row r="9" spans="2:46" s="1" customFormat="1" ht="16.5" customHeight="1">
      <c r="B9" s="28"/>
      <c r="E9" s="292" t="s">
        <v>488</v>
      </c>
      <c r="F9" s="305"/>
      <c r="G9" s="305"/>
      <c r="H9" s="305"/>
      <c r="L9" s="28"/>
    </row>
    <row r="10" spans="2:46" s="1" customFormat="1">
      <c r="B10" s="28"/>
      <c r="L10" s="28"/>
    </row>
    <row r="11" spans="2:46" s="1" customFormat="1" ht="12" customHeight="1">
      <c r="B11" s="28"/>
      <c r="D11" s="23" t="s">
        <v>16</v>
      </c>
      <c r="F11" s="21" t="s">
        <v>1</v>
      </c>
      <c r="I11" s="23" t="s">
        <v>17</v>
      </c>
      <c r="J11" s="21" t="s">
        <v>1</v>
      </c>
      <c r="L11" s="28"/>
    </row>
    <row r="12" spans="2:46" s="1" customFormat="1" ht="12" customHeight="1">
      <c r="B12" s="28"/>
      <c r="D12" s="23" t="s">
        <v>18</v>
      </c>
      <c r="F12" s="21" t="s">
        <v>19</v>
      </c>
      <c r="I12" s="23" t="s">
        <v>20</v>
      </c>
      <c r="J12" s="51" t="str">
        <f>'Rekapitulácia stavby'!AN8</f>
        <v>30. 6. 2020</v>
      </c>
      <c r="L12" s="28"/>
    </row>
    <row r="13" spans="2:46" s="1" customFormat="1" ht="10.9" customHeight="1">
      <c r="B13" s="28"/>
      <c r="L13" s="28"/>
    </row>
    <row r="14" spans="2:46" s="1" customFormat="1" ht="12" customHeight="1">
      <c r="B14" s="28"/>
      <c r="D14" s="23" t="s">
        <v>22</v>
      </c>
      <c r="I14" s="23" t="s">
        <v>23</v>
      </c>
      <c r="J14" s="21" t="s">
        <v>1</v>
      </c>
      <c r="L14" s="28"/>
    </row>
    <row r="15" spans="2:46" s="1" customFormat="1" ht="18" customHeight="1">
      <c r="B15" s="28"/>
      <c r="E15" s="21" t="s">
        <v>19</v>
      </c>
      <c r="I15" s="23" t="s">
        <v>24</v>
      </c>
      <c r="J15" s="21" t="s">
        <v>1</v>
      </c>
      <c r="L15" s="28"/>
    </row>
    <row r="16" spans="2:46" s="1" customFormat="1" ht="6.95" customHeight="1">
      <c r="B16" s="28"/>
      <c r="L16" s="28"/>
    </row>
    <row r="17" spans="2:12" s="1" customFormat="1" ht="12" customHeight="1">
      <c r="B17" s="28"/>
      <c r="D17" s="23" t="s">
        <v>25</v>
      </c>
      <c r="I17" s="23" t="s">
        <v>23</v>
      </c>
      <c r="J17" s="24" t="str">
        <f>'Rekapitulácia stavby'!AN13</f>
        <v>Vyplň údaj</v>
      </c>
      <c r="L17" s="28"/>
    </row>
    <row r="18" spans="2:12" s="1" customFormat="1" ht="18" customHeight="1">
      <c r="B18" s="28"/>
      <c r="E18" s="306" t="str">
        <f>'Rekapitulácia stavby'!E14</f>
        <v>Vyplň údaj</v>
      </c>
      <c r="F18" s="274"/>
      <c r="G18" s="274"/>
      <c r="H18" s="274"/>
      <c r="I18" s="23" t="s">
        <v>24</v>
      </c>
      <c r="J18" s="24" t="str">
        <f>'Rekapitulácia stavby'!AN14</f>
        <v>Vyplň údaj</v>
      </c>
      <c r="L18" s="28"/>
    </row>
    <row r="19" spans="2:12" s="1" customFormat="1" ht="6.95" customHeight="1">
      <c r="B19" s="28"/>
      <c r="L19" s="28"/>
    </row>
    <row r="20" spans="2:12" s="1" customFormat="1" ht="12" customHeight="1">
      <c r="B20" s="28"/>
      <c r="D20" s="23" t="s">
        <v>27</v>
      </c>
      <c r="I20" s="23" t="s">
        <v>23</v>
      </c>
      <c r="J20" s="21" t="s">
        <v>28</v>
      </c>
      <c r="L20" s="28"/>
    </row>
    <row r="21" spans="2:12" s="1" customFormat="1" ht="18" customHeight="1">
      <c r="B21" s="28"/>
      <c r="E21" s="21" t="s">
        <v>29</v>
      </c>
      <c r="I21" s="23" t="s">
        <v>24</v>
      </c>
      <c r="J21" s="21" t="s">
        <v>30</v>
      </c>
      <c r="L21" s="28"/>
    </row>
    <row r="22" spans="2:12" s="1" customFormat="1" ht="6.95" customHeight="1">
      <c r="B22" s="28"/>
      <c r="L22" s="28"/>
    </row>
    <row r="23" spans="2:12" s="1" customFormat="1" ht="12" customHeight="1">
      <c r="B23" s="28"/>
      <c r="D23" s="23" t="s">
        <v>33</v>
      </c>
      <c r="I23" s="23" t="s">
        <v>23</v>
      </c>
      <c r="J23" s="21" t="s">
        <v>1</v>
      </c>
      <c r="L23" s="28"/>
    </row>
    <row r="24" spans="2:12" s="1" customFormat="1" ht="18" customHeight="1">
      <c r="B24" s="28"/>
      <c r="E24" s="21" t="s">
        <v>34</v>
      </c>
      <c r="I24" s="23" t="s">
        <v>24</v>
      </c>
      <c r="J24" s="21" t="s">
        <v>1</v>
      </c>
      <c r="L24" s="28"/>
    </row>
    <row r="25" spans="2:12" s="1" customFormat="1" ht="6.95" customHeight="1">
      <c r="B25" s="28"/>
      <c r="L25" s="28"/>
    </row>
    <row r="26" spans="2:12" s="1" customFormat="1" ht="12" customHeight="1">
      <c r="B26" s="28"/>
      <c r="D26" s="23" t="s">
        <v>35</v>
      </c>
      <c r="L26" s="28"/>
    </row>
    <row r="27" spans="2:12" s="7" customFormat="1" ht="16.5" customHeight="1">
      <c r="B27" s="88"/>
      <c r="E27" s="278" t="s">
        <v>1</v>
      </c>
      <c r="F27" s="278"/>
      <c r="G27" s="278"/>
      <c r="H27" s="278"/>
      <c r="L27" s="88"/>
    </row>
    <row r="28" spans="2:12" s="1" customFormat="1" ht="6.95" customHeight="1">
      <c r="B28" s="28"/>
      <c r="L28" s="28"/>
    </row>
    <row r="29" spans="2:12" s="1" customFormat="1" ht="6.95" customHeight="1">
      <c r="B29" s="28"/>
      <c r="D29" s="52"/>
      <c r="E29" s="52"/>
      <c r="F29" s="52"/>
      <c r="G29" s="52"/>
      <c r="H29" s="52"/>
      <c r="I29" s="52"/>
      <c r="J29" s="52"/>
      <c r="K29" s="52"/>
      <c r="L29" s="28"/>
    </row>
    <row r="30" spans="2:12" s="1" customFormat="1" ht="14.45" customHeight="1">
      <c r="B30" s="28"/>
      <c r="D30" s="21" t="s">
        <v>98</v>
      </c>
      <c r="J30" s="89">
        <f>J96</f>
        <v>0</v>
      </c>
      <c r="L30" s="28"/>
    </row>
    <row r="31" spans="2:12" s="1" customFormat="1" ht="14.45" customHeight="1">
      <c r="B31" s="28"/>
      <c r="D31" s="90" t="s">
        <v>99</v>
      </c>
      <c r="J31" s="89">
        <f>J105</f>
        <v>0</v>
      </c>
      <c r="L31" s="28"/>
    </row>
    <row r="32" spans="2:12" s="1" customFormat="1" ht="25.35" customHeight="1">
      <c r="B32" s="28"/>
      <c r="D32" s="91" t="s">
        <v>36</v>
      </c>
      <c r="J32" s="65">
        <f>ROUND(J30 + J31, 2)</f>
        <v>0</v>
      </c>
      <c r="L32" s="28"/>
    </row>
    <row r="33" spans="2:12" s="1" customFormat="1" ht="6.95" customHeight="1">
      <c r="B33" s="28"/>
      <c r="D33" s="52"/>
      <c r="E33" s="52"/>
      <c r="F33" s="52"/>
      <c r="G33" s="52"/>
      <c r="H33" s="52"/>
      <c r="I33" s="52"/>
      <c r="J33" s="52"/>
      <c r="K33" s="52"/>
      <c r="L33" s="28"/>
    </row>
    <row r="34" spans="2:12" s="1" customFormat="1" ht="14.45" customHeight="1">
      <c r="B34" s="28"/>
      <c r="F34" s="31" t="s">
        <v>38</v>
      </c>
      <c r="I34" s="31" t="s">
        <v>37</v>
      </c>
      <c r="J34" s="31" t="s">
        <v>39</v>
      </c>
      <c r="L34" s="28"/>
    </row>
    <row r="35" spans="2:12" s="1" customFormat="1" ht="14.45" customHeight="1">
      <c r="B35" s="28"/>
      <c r="D35" s="54" t="s">
        <v>40</v>
      </c>
      <c r="E35" s="33" t="s">
        <v>41</v>
      </c>
      <c r="F35" s="92">
        <f>ROUND((SUM(BE105:BE112) + SUM(BE132:BE163)),  2)</f>
        <v>0</v>
      </c>
      <c r="G35" s="93"/>
      <c r="H35" s="93"/>
      <c r="I35" s="94">
        <v>0.2</v>
      </c>
      <c r="J35" s="92">
        <f>ROUND(((SUM(BE105:BE112) + SUM(BE132:BE163))*I35),  2)</f>
        <v>0</v>
      </c>
      <c r="L35" s="28"/>
    </row>
    <row r="36" spans="2:12" s="1" customFormat="1" ht="14.45" customHeight="1">
      <c r="B36" s="28"/>
      <c r="E36" s="33" t="s">
        <v>42</v>
      </c>
      <c r="F36" s="92">
        <f>ROUND((SUM(BF105:BF112) + SUM(BF132:BF163)),  2)</f>
        <v>0</v>
      </c>
      <c r="G36" s="93"/>
      <c r="H36" s="93"/>
      <c r="I36" s="94">
        <v>0.2</v>
      </c>
      <c r="J36" s="92">
        <f>ROUND(((SUM(BF105:BF112) + SUM(BF132:BF163))*I36),  2)</f>
        <v>0</v>
      </c>
      <c r="L36" s="28"/>
    </row>
    <row r="37" spans="2:12" s="1" customFormat="1" ht="14.45" hidden="1" customHeight="1">
      <c r="B37" s="28"/>
      <c r="E37" s="23" t="s">
        <v>43</v>
      </c>
      <c r="F37" s="95">
        <f>ROUND((SUM(BG105:BG112) + SUM(BG132:BG163)),  2)</f>
        <v>0</v>
      </c>
      <c r="I37" s="96">
        <v>0.2</v>
      </c>
      <c r="J37" s="95">
        <f>0</f>
        <v>0</v>
      </c>
      <c r="L37" s="28"/>
    </row>
    <row r="38" spans="2:12" s="1" customFormat="1" ht="14.45" hidden="1" customHeight="1">
      <c r="B38" s="28"/>
      <c r="E38" s="23" t="s">
        <v>44</v>
      </c>
      <c r="F38" s="95">
        <f>ROUND((SUM(BH105:BH112) + SUM(BH132:BH163)),  2)</f>
        <v>0</v>
      </c>
      <c r="I38" s="96">
        <v>0.2</v>
      </c>
      <c r="J38" s="95">
        <f>0</f>
        <v>0</v>
      </c>
      <c r="L38" s="28"/>
    </row>
    <row r="39" spans="2:12" s="1" customFormat="1" ht="14.45" hidden="1" customHeight="1">
      <c r="B39" s="28"/>
      <c r="E39" s="33" t="s">
        <v>45</v>
      </c>
      <c r="F39" s="92">
        <f>ROUND((SUM(BI105:BI112) + SUM(BI132:BI163)),  2)</f>
        <v>0</v>
      </c>
      <c r="G39" s="93"/>
      <c r="H39" s="93"/>
      <c r="I39" s="94">
        <v>0</v>
      </c>
      <c r="J39" s="92">
        <f>0</f>
        <v>0</v>
      </c>
      <c r="L39" s="28"/>
    </row>
    <row r="40" spans="2:12" s="1" customFormat="1" ht="6.95" customHeight="1">
      <c r="B40" s="28"/>
      <c r="L40" s="28"/>
    </row>
    <row r="41" spans="2:12" s="1" customFormat="1" ht="25.35" customHeight="1">
      <c r="B41" s="28"/>
      <c r="C41" s="97"/>
      <c r="D41" s="98" t="s">
        <v>46</v>
      </c>
      <c r="E41" s="56"/>
      <c r="F41" s="56"/>
      <c r="G41" s="99" t="s">
        <v>47</v>
      </c>
      <c r="H41" s="100" t="s">
        <v>48</v>
      </c>
      <c r="I41" s="56"/>
      <c r="J41" s="101">
        <f>SUM(J32:J39)</f>
        <v>0</v>
      </c>
      <c r="K41" s="102"/>
      <c r="L41" s="28"/>
    </row>
    <row r="42" spans="2:12" s="1" customFormat="1" ht="14.45" customHeight="1">
      <c r="B42" s="28"/>
      <c r="L42" s="28"/>
    </row>
    <row r="43" spans="2:12" ht="14.45" customHeight="1">
      <c r="B43" s="16"/>
      <c r="L43" s="16"/>
    </row>
    <row r="44" spans="2:12" ht="14.45" customHeight="1">
      <c r="B44" s="16"/>
      <c r="L44" s="16"/>
    </row>
    <row r="45" spans="2:12" ht="14.45" customHeight="1">
      <c r="B45" s="16"/>
      <c r="L45" s="16"/>
    </row>
    <row r="46" spans="2:12" ht="14.45" customHeight="1">
      <c r="B46" s="16"/>
      <c r="L46" s="16"/>
    </row>
    <row r="47" spans="2:12" ht="14.45" customHeight="1">
      <c r="B47" s="16"/>
      <c r="L47" s="16"/>
    </row>
    <row r="48" spans="2:12" ht="14.45" customHeight="1">
      <c r="B48" s="16"/>
      <c r="L48" s="16"/>
    </row>
    <row r="49" spans="2:12" ht="14.45" customHeight="1">
      <c r="B49" s="16"/>
      <c r="L49" s="16"/>
    </row>
    <row r="50" spans="2:12" s="1" customFormat="1" ht="14.45" customHeight="1">
      <c r="B50" s="28"/>
      <c r="D50" s="40" t="s">
        <v>49</v>
      </c>
      <c r="E50" s="41"/>
      <c r="F50" s="41"/>
      <c r="G50" s="40" t="s">
        <v>50</v>
      </c>
      <c r="H50" s="41"/>
      <c r="I50" s="41"/>
      <c r="J50" s="41"/>
      <c r="K50" s="41"/>
      <c r="L50" s="28"/>
    </row>
    <row r="51" spans="2:12">
      <c r="B51" s="16"/>
      <c r="L51" s="16"/>
    </row>
    <row r="52" spans="2:12">
      <c r="B52" s="16"/>
      <c r="L52" s="16"/>
    </row>
    <row r="53" spans="2:12">
      <c r="B53" s="16"/>
      <c r="L53" s="16"/>
    </row>
    <row r="54" spans="2:12">
      <c r="B54" s="16"/>
      <c r="L54" s="16"/>
    </row>
    <row r="55" spans="2:12">
      <c r="B55" s="16"/>
      <c r="L55" s="16"/>
    </row>
    <row r="56" spans="2:12">
      <c r="B56" s="16"/>
      <c r="L56" s="16"/>
    </row>
    <row r="57" spans="2:12">
      <c r="B57" s="16"/>
      <c r="L57" s="16"/>
    </row>
    <row r="58" spans="2:12">
      <c r="B58" s="16"/>
      <c r="L58" s="16"/>
    </row>
    <row r="59" spans="2:12">
      <c r="B59" s="16"/>
      <c r="L59" s="16"/>
    </row>
    <row r="60" spans="2:12">
      <c r="B60" s="16"/>
      <c r="L60" s="16"/>
    </row>
    <row r="61" spans="2:12" s="1" customFormat="1" ht="12.75">
      <c r="B61" s="28"/>
      <c r="D61" s="42" t="s">
        <v>51</v>
      </c>
      <c r="E61" s="30"/>
      <c r="F61" s="103" t="s">
        <v>52</v>
      </c>
      <c r="G61" s="42" t="s">
        <v>51</v>
      </c>
      <c r="H61" s="30"/>
      <c r="I61" s="30"/>
      <c r="J61" s="104" t="s">
        <v>52</v>
      </c>
      <c r="K61" s="30"/>
      <c r="L61" s="28"/>
    </row>
    <row r="62" spans="2:12">
      <c r="B62" s="16"/>
      <c r="L62" s="16"/>
    </row>
    <row r="63" spans="2:12">
      <c r="B63" s="16"/>
      <c r="L63" s="16"/>
    </row>
    <row r="64" spans="2:12">
      <c r="B64" s="16"/>
      <c r="L64" s="16"/>
    </row>
    <row r="65" spans="2:12" s="1" customFormat="1" ht="12.75">
      <c r="B65" s="28"/>
      <c r="D65" s="40" t="s">
        <v>53</v>
      </c>
      <c r="E65" s="41"/>
      <c r="F65" s="41"/>
      <c r="G65" s="40" t="s">
        <v>54</v>
      </c>
      <c r="H65" s="41"/>
      <c r="I65" s="41"/>
      <c r="J65" s="41"/>
      <c r="K65" s="41"/>
      <c r="L65" s="28"/>
    </row>
    <row r="66" spans="2:12">
      <c r="B66" s="16"/>
      <c r="L66" s="16"/>
    </row>
    <row r="67" spans="2:12">
      <c r="B67" s="16"/>
      <c r="L67" s="16"/>
    </row>
    <row r="68" spans="2:12">
      <c r="B68" s="16"/>
      <c r="L68" s="16"/>
    </row>
    <row r="69" spans="2:12">
      <c r="B69" s="16"/>
      <c r="L69" s="16"/>
    </row>
    <row r="70" spans="2:12">
      <c r="B70" s="16"/>
      <c r="L70" s="16"/>
    </row>
    <row r="71" spans="2:12">
      <c r="B71" s="16"/>
      <c r="L71" s="16"/>
    </row>
    <row r="72" spans="2:12">
      <c r="B72" s="16"/>
      <c r="L72" s="16"/>
    </row>
    <row r="73" spans="2:12">
      <c r="B73" s="16"/>
      <c r="L73" s="16"/>
    </row>
    <row r="74" spans="2:12">
      <c r="B74" s="16"/>
      <c r="L74" s="16"/>
    </row>
    <row r="75" spans="2:12">
      <c r="B75" s="16"/>
      <c r="L75" s="16"/>
    </row>
    <row r="76" spans="2:12" s="1" customFormat="1" ht="12.75">
      <c r="B76" s="28"/>
      <c r="D76" s="42" t="s">
        <v>51</v>
      </c>
      <c r="E76" s="30"/>
      <c r="F76" s="103" t="s">
        <v>52</v>
      </c>
      <c r="G76" s="42" t="s">
        <v>51</v>
      </c>
      <c r="H76" s="30"/>
      <c r="I76" s="30"/>
      <c r="J76" s="104" t="s">
        <v>52</v>
      </c>
      <c r="K76" s="30"/>
      <c r="L76" s="28"/>
    </row>
    <row r="77" spans="2:12" s="1" customFormat="1" ht="14.45" customHeight="1"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28"/>
    </row>
    <row r="81" spans="2:47" s="1" customFormat="1" ht="6.95" customHeight="1"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28"/>
    </row>
    <row r="82" spans="2:47" s="1" customFormat="1" ht="24.95" customHeight="1">
      <c r="B82" s="28"/>
      <c r="C82" s="17" t="s">
        <v>100</v>
      </c>
      <c r="L82" s="28"/>
    </row>
    <row r="83" spans="2:47" s="1" customFormat="1" ht="6.95" customHeight="1">
      <c r="B83" s="28"/>
      <c r="L83" s="28"/>
    </row>
    <row r="84" spans="2:47" s="1" customFormat="1" ht="12" customHeight="1">
      <c r="B84" s="28"/>
      <c r="C84" s="23" t="s">
        <v>14</v>
      </c>
      <c r="L84" s="28"/>
    </row>
    <row r="85" spans="2:47" s="1" customFormat="1" ht="16.5" customHeight="1">
      <c r="B85" s="28"/>
      <c r="E85" s="303" t="str">
        <f>E7</f>
        <v>Prekládka diaľkového ovládania rozvádzača na tepelnom velíne</v>
      </c>
      <c r="F85" s="304"/>
      <c r="G85" s="304"/>
      <c r="H85" s="304"/>
      <c r="L85" s="28"/>
    </row>
    <row r="86" spans="2:47" s="1" customFormat="1" ht="12" customHeight="1">
      <c r="B86" s="28"/>
      <c r="C86" s="23" t="s">
        <v>96</v>
      </c>
      <c r="L86" s="28"/>
    </row>
    <row r="87" spans="2:47" s="1" customFormat="1" ht="16.5" customHeight="1">
      <c r="B87" s="28"/>
      <c r="E87" s="292" t="str">
        <f>E9</f>
        <v>PS-50 - PS50-rozvodňa 0,4kV - RM, RH</v>
      </c>
      <c r="F87" s="305"/>
      <c r="G87" s="305"/>
      <c r="H87" s="305"/>
      <c r="L87" s="28"/>
    </row>
    <row r="88" spans="2:47" s="1" customFormat="1" ht="6.95" customHeight="1">
      <c r="B88" s="28"/>
      <c r="L88" s="28"/>
    </row>
    <row r="89" spans="2:47" s="1" customFormat="1" ht="12" customHeight="1">
      <c r="B89" s="28"/>
      <c r="C89" s="23" t="s">
        <v>18</v>
      </c>
      <c r="F89" s="21" t="str">
        <f>F12</f>
        <v>Martinská tepláreň</v>
      </c>
      <c r="I89" s="23" t="s">
        <v>20</v>
      </c>
      <c r="J89" s="51" t="str">
        <f>IF(J12="","",J12)</f>
        <v>30. 6. 2020</v>
      </c>
      <c r="L89" s="28"/>
    </row>
    <row r="90" spans="2:47" s="1" customFormat="1" ht="6.95" customHeight="1">
      <c r="B90" s="28"/>
      <c r="L90" s="28"/>
    </row>
    <row r="91" spans="2:47" s="1" customFormat="1" ht="15.2" customHeight="1">
      <c r="B91" s="28"/>
      <c r="C91" s="23" t="s">
        <v>22</v>
      </c>
      <c r="F91" s="21" t="str">
        <f>E15</f>
        <v>Martinská tepláreň</v>
      </c>
      <c r="I91" s="23" t="s">
        <v>27</v>
      </c>
      <c r="J91" s="26" t="str">
        <f>E21</f>
        <v>MČ Projekty s.r.o.</v>
      </c>
      <c r="L91" s="28"/>
    </row>
    <row r="92" spans="2:47" s="1" customFormat="1" ht="15.2" customHeight="1">
      <c r="B92" s="28"/>
      <c r="C92" s="23" t="s">
        <v>25</v>
      </c>
      <c r="F92" s="21" t="str">
        <f>IF(E18="","",E18)</f>
        <v>Vyplň údaj</v>
      </c>
      <c r="I92" s="23" t="s">
        <v>33</v>
      </c>
      <c r="J92" s="26" t="str">
        <f>E24</f>
        <v>Karol Valach</v>
      </c>
      <c r="L92" s="28"/>
    </row>
    <row r="93" spans="2:47" s="1" customFormat="1" ht="10.35" customHeight="1">
      <c r="B93" s="28"/>
      <c r="L93" s="28"/>
    </row>
    <row r="94" spans="2:47" s="1" customFormat="1" ht="29.25" customHeight="1">
      <c r="B94" s="28"/>
      <c r="C94" s="105" t="s">
        <v>101</v>
      </c>
      <c r="D94" s="97"/>
      <c r="E94" s="97"/>
      <c r="F94" s="97"/>
      <c r="G94" s="97"/>
      <c r="H94" s="97"/>
      <c r="I94" s="97"/>
      <c r="J94" s="106" t="s">
        <v>102</v>
      </c>
      <c r="K94" s="97"/>
      <c r="L94" s="28"/>
    </row>
    <row r="95" spans="2:47" s="1" customFormat="1" ht="10.35" customHeight="1">
      <c r="B95" s="28"/>
      <c r="L95" s="28"/>
    </row>
    <row r="96" spans="2:47" s="1" customFormat="1" ht="22.9" customHeight="1">
      <c r="B96" s="28"/>
      <c r="C96" s="107" t="s">
        <v>103</v>
      </c>
      <c r="J96" s="65">
        <f>J132</f>
        <v>0</v>
      </c>
      <c r="L96" s="28"/>
      <c r="AU96" s="13" t="s">
        <v>104</v>
      </c>
    </row>
    <row r="97" spans="2:65" s="8" customFormat="1" ht="24.95" customHeight="1">
      <c r="B97" s="108"/>
      <c r="D97" s="109" t="s">
        <v>105</v>
      </c>
      <c r="E97" s="110"/>
      <c r="F97" s="110"/>
      <c r="G97" s="110"/>
      <c r="H97" s="110"/>
      <c r="I97" s="110"/>
      <c r="J97" s="111">
        <f>J133</f>
        <v>0</v>
      </c>
      <c r="L97" s="108"/>
    </row>
    <row r="98" spans="2:65" s="9" customFormat="1" ht="19.899999999999999" customHeight="1">
      <c r="B98" s="112"/>
      <c r="D98" s="113" t="s">
        <v>106</v>
      </c>
      <c r="E98" s="114"/>
      <c r="F98" s="114"/>
      <c r="G98" s="114"/>
      <c r="H98" s="114"/>
      <c r="I98" s="114"/>
      <c r="J98" s="115">
        <f>J134</f>
        <v>0</v>
      </c>
      <c r="L98" s="112"/>
    </row>
    <row r="99" spans="2:65" s="9" customFormat="1" ht="19.899999999999999" customHeight="1">
      <c r="B99" s="112"/>
      <c r="D99" s="113" t="s">
        <v>107</v>
      </c>
      <c r="E99" s="114"/>
      <c r="F99" s="114"/>
      <c r="G99" s="114"/>
      <c r="H99" s="114"/>
      <c r="I99" s="114"/>
      <c r="J99" s="115">
        <f>J138</f>
        <v>0</v>
      </c>
      <c r="L99" s="112"/>
    </row>
    <row r="100" spans="2:65" s="9" customFormat="1" ht="19.899999999999999" customHeight="1">
      <c r="B100" s="112"/>
      <c r="D100" s="113" t="s">
        <v>489</v>
      </c>
      <c r="E100" s="114"/>
      <c r="F100" s="114"/>
      <c r="G100" s="114"/>
      <c r="H100" s="114"/>
      <c r="I100" s="114"/>
      <c r="J100" s="115">
        <f>J149</f>
        <v>0</v>
      </c>
      <c r="L100" s="112"/>
    </row>
    <row r="101" spans="2:65" s="9" customFormat="1" ht="19.899999999999999" customHeight="1">
      <c r="B101" s="112"/>
      <c r="D101" s="113" t="s">
        <v>109</v>
      </c>
      <c r="E101" s="114"/>
      <c r="F101" s="114"/>
      <c r="G101" s="114"/>
      <c r="H101" s="114"/>
      <c r="I101" s="114"/>
      <c r="J101" s="115">
        <f>J156</f>
        <v>0</v>
      </c>
      <c r="L101" s="112"/>
    </row>
    <row r="102" spans="2:65" s="9" customFormat="1" ht="19.899999999999999" customHeight="1">
      <c r="B102" s="112"/>
      <c r="D102" s="113" t="s">
        <v>490</v>
      </c>
      <c r="E102" s="114"/>
      <c r="F102" s="114"/>
      <c r="G102" s="114"/>
      <c r="H102" s="114"/>
      <c r="I102" s="114"/>
      <c r="J102" s="115">
        <f>J162</f>
        <v>0</v>
      </c>
      <c r="L102" s="112"/>
    </row>
    <row r="103" spans="2:65" s="1" customFormat="1" ht="21.75" customHeight="1">
      <c r="B103" s="28"/>
      <c r="L103" s="28"/>
    </row>
    <row r="104" spans="2:65" s="1" customFormat="1" ht="6.95" customHeight="1">
      <c r="B104" s="28"/>
      <c r="L104" s="28"/>
    </row>
    <row r="105" spans="2:65" s="1" customFormat="1" ht="29.25" customHeight="1">
      <c r="B105" s="28"/>
      <c r="C105" s="107" t="s">
        <v>111</v>
      </c>
      <c r="J105" s="116">
        <f>ROUND(J106 + J107 + J108 + J109 + J110 + J111,2)</f>
        <v>0</v>
      </c>
      <c r="L105" s="28"/>
      <c r="N105" s="117" t="s">
        <v>40</v>
      </c>
    </row>
    <row r="106" spans="2:65" s="1" customFormat="1" ht="18" customHeight="1">
      <c r="B106" s="118"/>
      <c r="C106" s="119"/>
      <c r="D106" s="301" t="s">
        <v>112</v>
      </c>
      <c r="E106" s="302"/>
      <c r="F106" s="302"/>
      <c r="G106" s="119"/>
      <c r="H106" s="119"/>
      <c r="I106" s="119"/>
      <c r="J106" s="121">
        <v>0</v>
      </c>
      <c r="K106" s="119"/>
      <c r="L106" s="118"/>
      <c r="M106" s="119"/>
      <c r="N106" s="122" t="s">
        <v>42</v>
      </c>
      <c r="O106" s="119"/>
      <c r="P106" s="119"/>
      <c r="Q106" s="119"/>
      <c r="R106" s="119"/>
      <c r="S106" s="119"/>
      <c r="T106" s="119"/>
      <c r="U106" s="119"/>
      <c r="V106" s="119"/>
      <c r="W106" s="119"/>
      <c r="X106" s="119"/>
      <c r="Y106" s="119"/>
      <c r="Z106" s="119"/>
      <c r="AA106" s="119"/>
      <c r="AB106" s="119"/>
      <c r="AC106" s="119"/>
      <c r="AD106" s="119"/>
      <c r="AE106" s="119"/>
      <c r="AF106" s="119"/>
      <c r="AG106" s="119"/>
      <c r="AH106" s="119"/>
      <c r="AI106" s="119"/>
      <c r="AJ106" s="119"/>
      <c r="AK106" s="119"/>
      <c r="AL106" s="119"/>
      <c r="AM106" s="119"/>
      <c r="AN106" s="119"/>
      <c r="AO106" s="119"/>
      <c r="AP106" s="119"/>
      <c r="AQ106" s="119"/>
      <c r="AR106" s="119"/>
      <c r="AS106" s="119"/>
      <c r="AT106" s="119"/>
      <c r="AU106" s="119"/>
      <c r="AV106" s="119"/>
      <c r="AW106" s="119"/>
      <c r="AX106" s="119"/>
      <c r="AY106" s="123" t="s">
        <v>113</v>
      </c>
      <c r="AZ106" s="119"/>
      <c r="BA106" s="119"/>
      <c r="BB106" s="119"/>
      <c r="BC106" s="119"/>
      <c r="BD106" s="119"/>
      <c r="BE106" s="124">
        <f t="shared" ref="BE106:BE111" si="0">IF(N106="základná",J106,0)</f>
        <v>0</v>
      </c>
      <c r="BF106" s="124">
        <f t="shared" ref="BF106:BF111" si="1">IF(N106="znížená",J106,0)</f>
        <v>0</v>
      </c>
      <c r="BG106" s="124">
        <f t="shared" ref="BG106:BG111" si="2">IF(N106="zákl. prenesená",J106,0)</f>
        <v>0</v>
      </c>
      <c r="BH106" s="124">
        <f t="shared" ref="BH106:BH111" si="3">IF(N106="zníž. prenesená",J106,0)</f>
        <v>0</v>
      </c>
      <c r="BI106" s="124">
        <f t="shared" ref="BI106:BI111" si="4">IF(N106="nulová",J106,0)</f>
        <v>0</v>
      </c>
      <c r="BJ106" s="123" t="s">
        <v>114</v>
      </c>
      <c r="BK106" s="119"/>
      <c r="BL106" s="119"/>
      <c r="BM106" s="119"/>
    </row>
    <row r="107" spans="2:65" s="1" customFormat="1" ht="18" customHeight="1">
      <c r="B107" s="118"/>
      <c r="C107" s="119"/>
      <c r="D107" s="301" t="s">
        <v>115</v>
      </c>
      <c r="E107" s="302"/>
      <c r="F107" s="302"/>
      <c r="G107" s="119"/>
      <c r="H107" s="119"/>
      <c r="I107" s="119"/>
      <c r="J107" s="121">
        <v>0</v>
      </c>
      <c r="K107" s="119"/>
      <c r="L107" s="118"/>
      <c r="M107" s="119"/>
      <c r="N107" s="122" t="s">
        <v>42</v>
      </c>
      <c r="O107" s="119"/>
      <c r="P107" s="119"/>
      <c r="Q107" s="119"/>
      <c r="R107" s="119"/>
      <c r="S107" s="119"/>
      <c r="T107" s="119"/>
      <c r="U107" s="119"/>
      <c r="V107" s="119"/>
      <c r="W107" s="119"/>
      <c r="X107" s="119"/>
      <c r="Y107" s="119"/>
      <c r="Z107" s="119"/>
      <c r="AA107" s="119"/>
      <c r="AB107" s="119"/>
      <c r="AC107" s="119"/>
      <c r="AD107" s="119"/>
      <c r="AE107" s="119"/>
      <c r="AF107" s="119"/>
      <c r="AG107" s="119"/>
      <c r="AH107" s="119"/>
      <c r="AI107" s="119"/>
      <c r="AJ107" s="119"/>
      <c r="AK107" s="119"/>
      <c r="AL107" s="119"/>
      <c r="AM107" s="119"/>
      <c r="AN107" s="119"/>
      <c r="AO107" s="119"/>
      <c r="AP107" s="119"/>
      <c r="AQ107" s="119"/>
      <c r="AR107" s="119"/>
      <c r="AS107" s="119"/>
      <c r="AT107" s="119"/>
      <c r="AU107" s="119"/>
      <c r="AV107" s="119"/>
      <c r="AW107" s="119"/>
      <c r="AX107" s="119"/>
      <c r="AY107" s="123" t="s">
        <v>113</v>
      </c>
      <c r="AZ107" s="119"/>
      <c r="BA107" s="119"/>
      <c r="BB107" s="119"/>
      <c r="BC107" s="119"/>
      <c r="BD107" s="119"/>
      <c r="BE107" s="124">
        <f t="shared" si="0"/>
        <v>0</v>
      </c>
      <c r="BF107" s="124">
        <f t="shared" si="1"/>
        <v>0</v>
      </c>
      <c r="BG107" s="124">
        <f t="shared" si="2"/>
        <v>0</v>
      </c>
      <c r="BH107" s="124">
        <f t="shared" si="3"/>
        <v>0</v>
      </c>
      <c r="BI107" s="124">
        <f t="shared" si="4"/>
        <v>0</v>
      </c>
      <c r="BJ107" s="123" t="s">
        <v>114</v>
      </c>
      <c r="BK107" s="119"/>
      <c r="BL107" s="119"/>
      <c r="BM107" s="119"/>
    </row>
    <row r="108" spans="2:65" s="1" customFormat="1" ht="18" customHeight="1">
      <c r="B108" s="118"/>
      <c r="C108" s="119"/>
      <c r="D108" s="301" t="s">
        <v>116</v>
      </c>
      <c r="E108" s="302"/>
      <c r="F108" s="302"/>
      <c r="G108" s="119"/>
      <c r="H108" s="119"/>
      <c r="I108" s="119"/>
      <c r="J108" s="121">
        <v>0</v>
      </c>
      <c r="K108" s="119"/>
      <c r="L108" s="118"/>
      <c r="M108" s="119"/>
      <c r="N108" s="122" t="s">
        <v>42</v>
      </c>
      <c r="O108" s="119"/>
      <c r="P108" s="119"/>
      <c r="Q108" s="119"/>
      <c r="R108" s="119"/>
      <c r="S108" s="119"/>
      <c r="T108" s="119"/>
      <c r="U108" s="119"/>
      <c r="V108" s="119"/>
      <c r="W108" s="119"/>
      <c r="X108" s="119"/>
      <c r="Y108" s="119"/>
      <c r="Z108" s="119"/>
      <c r="AA108" s="119"/>
      <c r="AB108" s="119"/>
      <c r="AC108" s="119"/>
      <c r="AD108" s="119"/>
      <c r="AE108" s="119"/>
      <c r="AF108" s="119"/>
      <c r="AG108" s="119"/>
      <c r="AH108" s="119"/>
      <c r="AI108" s="119"/>
      <c r="AJ108" s="119"/>
      <c r="AK108" s="119"/>
      <c r="AL108" s="119"/>
      <c r="AM108" s="119"/>
      <c r="AN108" s="119"/>
      <c r="AO108" s="119"/>
      <c r="AP108" s="119"/>
      <c r="AQ108" s="119"/>
      <c r="AR108" s="119"/>
      <c r="AS108" s="119"/>
      <c r="AT108" s="119"/>
      <c r="AU108" s="119"/>
      <c r="AV108" s="119"/>
      <c r="AW108" s="119"/>
      <c r="AX108" s="119"/>
      <c r="AY108" s="123" t="s">
        <v>113</v>
      </c>
      <c r="AZ108" s="119"/>
      <c r="BA108" s="119"/>
      <c r="BB108" s="119"/>
      <c r="BC108" s="119"/>
      <c r="BD108" s="119"/>
      <c r="BE108" s="124">
        <f t="shared" si="0"/>
        <v>0</v>
      </c>
      <c r="BF108" s="124">
        <f t="shared" si="1"/>
        <v>0</v>
      </c>
      <c r="BG108" s="124">
        <f t="shared" si="2"/>
        <v>0</v>
      </c>
      <c r="BH108" s="124">
        <f t="shared" si="3"/>
        <v>0</v>
      </c>
      <c r="BI108" s="124">
        <f t="shared" si="4"/>
        <v>0</v>
      </c>
      <c r="BJ108" s="123" t="s">
        <v>114</v>
      </c>
      <c r="BK108" s="119"/>
      <c r="BL108" s="119"/>
      <c r="BM108" s="119"/>
    </row>
    <row r="109" spans="2:65" s="1" customFormat="1" ht="18" customHeight="1">
      <c r="B109" s="118"/>
      <c r="C109" s="119"/>
      <c r="D109" s="301" t="s">
        <v>116</v>
      </c>
      <c r="E109" s="302"/>
      <c r="F109" s="302"/>
      <c r="G109" s="119"/>
      <c r="H109" s="119"/>
      <c r="I109" s="119"/>
      <c r="J109" s="121">
        <v>0</v>
      </c>
      <c r="K109" s="119"/>
      <c r="L109" s="118"/>
      <c r="M109" s="119"/>
      <c r="N109" s="122" t="s">
        <v>42</v>
      </c>
      <c r="O109" s="119"/>
      <c r="P109" s="119"/>
      <c r="Q109" s="119"/>
      <c r="R109" s="119"/>
      <c r="S109" s="119"/>
      <c r="T109" s="119"/>
      <c r="U109" s="119"/>
      <c r="V109" s="119"/>
      <c r="W109" s="119"/>
      <c r="X109" s="119"/>
      <c r="Y109" s="119"/>
      <c r="Z109" s="119"/>
      <c r="AA109" s="119"/>
      <c r="AB109" s="119"/>
      <c r="AC109" s="119"/>
      <c r="AD109" s="119"/>
      <c r="AE109" s="119"/>
      <c r="AF109" s="119"/>
      <c r="AG109" s="119"/>
      <c r="AH109" s="119"/>
      <c r="AI109" s="119"/>
      <c r="AJ109" s="119"/>
      <c r="AK109" s="119"/>
      <c r="AL109" s="119"/>
      <c r="AM109" s="119"/>
      <c r="AN109" s="119"/>
      <c r="AO109" s="119"/>
      <c r="AP109" s="119"/>
      <c r="AQ109" s="119"/>
      <c r="AR109" s="119"/>
      <c r="AS109" s="119"/>
      <c r="AT109" s="119"/>
      <c r="AU109" s="119"/>
      <c r="AV109" s="119"/>
      <c r="AW109" s="119"/>
      <c r="AX109" s="119"/>
      <c r="AY109" s="123" t="s">
        <v>113</v>
      </c>
      <c r="AZ109" s="119"/>
      <c r="BA109" s="119"/>
      <c r="BB109" s="119"/>
      <c r="BC109" s="119"/>
      <c r="BD109" s="119"/>
      <c r="BE109" s="124">
        <f t="shared" si="0"/>
        <v>0</v>
      </c>
      <c r="BF109" s="124">
        <f t="shared" si="1"/>
        <v>0</v>
      </c>
      <c r="BG109" s="124">
        <f t="shared" si="2"/>
        <v>0</v>
      </c>
      <c r="BH109" s="124">
        <f t="shared" si="3"/>
        <v>0</v>
      </c>
      <c r="BI109" s="124">
        <f t="shared" si="4"/>
        <v>0</v>
      </c>
      <c r="BJ109" s="123" t="s">
        <v>114</v>
      </c>
      <c r="BK109" s="119"/>
      <c r="BL109" s="119"/>
      <c r="BM109" s="119"/>
    </row>
    <row r="110" spans="2:65" s="1" customFormat="1" ht="18" customHeight="1">
      <c r="B110" s="118"/>
      <c r="C110" s="119"/>
      <c r="D110" s="301" t="s">
        <v>491</v>
      </c>
      <c r="E110" s="302"/>
      <c r="F110" s="302"/>
      <c r="G110" s="119"/>
      <c r="H110" s="119"/>
      <c r="I110" s="119"/>
      <c r="J110" s="121">
        <v>0</v>
      </c>
      <c r="K110" s="119"/>
      <c r="L110" s="118"/>
      <c r="M110" s="119"/>
      <c r="N110" s="122" t="s">
        <v>42</v>
      </c>
      <c r="O110" s="119"/>
      <c r="P110" s="119"/>
      <c r="Q110" s="119"/>
      <c r="R110" s="119"/>
      <c r="S110" s="119"/>
      <c r="T110" s="119"/>
      <c r="U110" s="119"/>
      <c r="V110" s="119"/>
      <c r="W110" s="119"/>
      <c r="X110" s="119"/>
      <c r="Y110" s="119"/>
      <c r="Z110" s="119"/>
      <c r="AA110" s="119"/>
      <c r="AB110" s="119"/>
      <c r="AC110" s="119"/>
      <c r="AD110" s="119"/>
      <c r="AE110" s="119"/>
      <c r="AF110" s="119"/>
      <c r="AG110" s="119"/>
      <c r="AH110" s="119"/>
      <c r="AI110" s="119"/>
      <c r="AJ110" s="119"/>
      <c r="AK110" s="119"/>
      <c r="AL110" s="119"/>
      <c r="AM110" s="119"/>
      <c r="AN110" s="119"/>
      <c r="AO110" s="119"/>
      <c r="AP110" s="119"/>
      <c r="AQ110" s="119"/>
      <c r="AR110" s="119"/>
      <c r="AS110" s="119"/>
      <c r="AT110" s="119"/>
      <c r="AU110" s="119"/>
      <c r="AV110" s="119"/>
      <c r="AW110" s="119"/>
      <c r="AX110" s="119"/>
      <c r="AY110" s="123" t="s">
        <v>113</v>
      </c>
      <c r="AZ110" s="119"/>
      <c r="BA110" s="119"/>
      <c r="BB110" s="119"/>
      <c r="BC110" s="119"/>
      <c r="BD110" s="119"/>
      <c r="BE110" s="124">
        <f t="shared" si="0"/>
        <v>0</v>
      </c>
      <c r="BF110" s="124">
        <f t="shared" si="1"/>
        <v>0</v>
      </c>
      <c r="BG110" s="124">
        <f t="shared" si="2"/>
        <v>0</v>
      </c>
      <c r="BH110" s="124">
        <f t="shared" si="3"/>
        <v>0</v>
      </c>
      <c r="BI110" s="124">
        <f t="shared" si="4"/>
        <v>0</v>
      </c>
      <c r="BJ110" s="123" t="s">
        <v>114</v>
      </c>
      <c r="BK110" s="119"/>
      <c r="BL110" s="119"/>
      <c r="BM110" s="119"/>
    </row>
    <row r="111" spans="2:65" s="1" customFormat="1" ht="18" customHeight="1">
      <c r="B111" s="118"/>
      <c r="C111" s="119"/>
      <c r="D111" s="120" t="s">
        <v>119</v>
      </c>
      <c r="E111" s="119"/>
      <c r="F111" s="119"/>
      <c r="G111" s="119"/>
      <c r="H111" s="119"/>
      <c r="I111" s="119"/>
      <c r="J111" s="121">
        <f>ROUND(J30*T111,2)</f>
        <v>0</v>
      </c>
      <c r="K111" s="119"/>
      <c r="L111" s="118"/>
      <c r="M111" s="119"/>
      <c r="N111" s="122" t="s">
        <v>42</v>
      </c>
      <c r="O111" s="119"/>
      <c r="P111" s="119"/>
      <c r="Q111" s="119"/>
      <c r="R111" s="119"/>
      <c r="S111" s="119"/>
      <c r="T111" s="119"/>
      <c r="U111" s="119"/>
      <c r="V111" s="119"/>
      <c r="W111" s="119"/>
      <c r="X111" s="119"/>
      <c r="Y111" s="119"/>
      <c r="Z111" s="119"/>
      <c r="AA111" s="119"/>
      <c r="AB111" s="119"/>
      <c r="AC111" s="119"/>
      <c r="AD111" s="119"/>
      <c r="AE111" s="119"/>
      <c r="AF111" s="119"/>
      <c r="AG111" s="119"/>
      <c r="AH111" s="119"/>
      <c r="AI111" s="119"/>
      <c r="AJ111" s="119"/>
      <c r="AK111" s="119"/>
      <c r="AL111" s="119"/>
      <c r="AM111" s="119"/>
      <c r="AN111" s="119"/>
      <c r="AO111" s="119"/>
      <c r="AP111" s="119"/>
      <c r="AQ111" s="119"/>
      <c r="AR111" s="119"/>
      <c r="AS111" s="119"/>
      <c r="AT111" s="119"/>
      <c r="AU111" s="119"/>
      <c r="AV111" s="119"/>
      <c r="AW111" s="119"/>
      <c r="AX111" s="119"/>
      <c r="AY111" s="123" t="s">
        <v>120</v>
      </c>
      <c r="AZ111" s="119"/>
      <c r="BA111" s="119"/>
      <c r="BB111" s="119"/>
      <c r="BC111" s="119"/>
      <c r="BD111" s="119"/>
      <c r="BE111" s="124">
        <f t="shared" si="0"/>
        <v>0</v>
      </c>
      <c r="BF111" s="124">
        <f t="shared" si="1"/>
        <v>0</v>
      </c>
      <c r="BG111" s="124">
        <f t="shared" si="2"/>
        <v>0</v>
      </c>
      <c r="BH111" s="124">
        <f t="shared" si="3"/>
        <v>0</v>
      </c>
      <c r="BI111" s="124">
        <f t="shared" si="4"/>
        <v>0</v>
      </c>
      <c r="BJ111" s="123" t="s">
        <v>114</v>
      </c>
      <c r="BK111" s="119"/>
      <c r="BL111" s="119"/>
      <c r="BM111" s="119"/>
    </row>
    <row r="112" spans="2:65" s="1" customFormat="1">
      <c r="B112" s="28"/>
      <c r="L112" s="28"/>
    </row>
    <row r="113" spans="2:12" s="1" customFormat="1" ht="29.25" customHeight="1">
      <c r="B113" s="28"/>
      <c r="C113" s="125" t="s">
        <v>121</v>
      </c>
      <c r="D113" s="97"/>
      <c r="E113" s="97"/>
      <c r="F113" s="97"/>
      <c r="G113" s="97"/>
      <c r="H113" s="97"/>
      <c r="I113" s="97"/>
      <c r="J113" s="126">
        <f>ROUND(J96+J105,2)</f>
        <v>0</v>
      </c>
      <c r="K113" s="97"/>
      <c r="L113" s="28"/>
    </row>
    <row r="114" spans="2:12" s="1" customFormat="1" ht="6.95" customHeight="1">
      <c r="B114" s="43"/>
      <c r="C114" s="44"/>
      <c r="D114" s="44"/>
      <c r="E114" s="44"/>
      <c r="F114" s="44"/>
      <c r="G114" s="44"/>
      <c r="H114" s="44"/>
      <c r="I114" s="44"/>
      <c r="J114" s="44"/>
      <c r="K114" s="44"/>
      <c r="L114" s="28"/>
    </row>
    <row r="118" spans="2:12" s="1" customFormat="1" ht="6.95" customHeight="1">
      <c r="B118" s="45"/>
      <c r="C118" s="46"/>
      <c r="D118" s="46"/>
      <c r="E118" s="46"/>
      <c r="F118" s="46"/>
      <c r="G118" s="46"/>
      <c r="H118" s="46"/>
      <c r="I118" s="46"/>
      <c r="J118" s="46"/>
      <c r="K118" s="46"/>
      <c r="L118" s="28"/>
    </row>
    <row r="119" spans="2:12" s="1" customFormat="1" ht="24.95" customHeight="1">
      <c r="B119" s="28"/>
      <c r="C119" s="17" t="s">
        <v>122</v>
      </c>
      <c r="L119" s="28"/>
    </row>
    <row r="120" spans="2:12" s="1" customFormat="1" ht="6.95" customHeight="1">
      <c r="B120" s="28"/>
      <c r="L120" s="28"/>
    </row>
    <row r="121" spans="2:12" s="1" customFormat="1" ht="12" customHeight="1">
      <c r="B121" s="28"/>
      <c r="C121" s="23" t="s">
        <v>14</v>
      </c>
      <c r="L121" s="28"/>
    </row>
    <row r="122" spans="2:12" s="1" customFormat="1" ht="16.5" customHeight="1">
      <c r="B122" s="28"/>
      <c r="E122" s="303" t="str">
        <f>E7</f>
        <v>Prekládka diaľkového ovládania rozvádzača na tepelnom velíne</v>
      </c>
      <c r="F122" s="304"/>
      <c r="G122" s="304"/>
      <c r="H122" s="304"/>
      <c r="L122" s="28"/>
    </row>
    <row r="123" spans="2:12" s="1" customFormat="1" ht="12" customHeight="1">
      <c r="B123" s="28"/>
      <c r="C123" s="23" t="s">
        <v>96</v>
      </c>
      <c r="L123" s="28"/>
    </row>
    <row r="124" spans="2:12" s="1" customFormat="1" ht="16.5" customHeight="1">
      <c r="B124" s="28"/>
      <c r="E124" s="292" t="str">
        <f>E9</f>
        <v>PS-50 - PS50-rozvodňa 0,4kV - RM, RH</v>
      </c>
      <c r="F124" s="305"/>
      <c r="G124" s="305"/>
      <c r="H124" s="305"/>
      <c r="L124" s="28"/>
    </row>
    <row r="125" spans="2:12" s="1" customFormat="1" ht="6.95" customHeight="1">
      <c r="B125" s="28"/>
      <c r="L125" s="28"/>
    </row>
    <row r="126" spans="2:12" s="1" customFormat="1" ht="12" customHeight="1">
      <c r="B126" s="28"/>
      <c r="C126" s="23" t="s">
        <v>18</v>
      </c>
      <c r="F126" s="21" t="str">
        <f>F12</f>
        <v>Martinská tepláreň</v>
      </c>
      <c r="I126" s="23" t="s">
        <v>20</v>
      </c>
      <c r="J126" s="51" t="str">
        <f>IF(J12="","",J12)</f>
        <v>30. 6. 2020</v>
      </c>
      <c r="L126" s="28"/>
    </row>
    <row r="127" spans="2:12" s="1" customFormat="1" ht="6.95" customHeight="1">
      <c r="B127" s="28"/>
      <c r="L127" s="28"/>
    </row>
    <row r="128" spans="2:12" s="1" customFormat="1" ht="15.2" customHeight="1">
      <c r="B128" s="28"/>
      <c r="C128" s="23" t="s">
        <v>22</v>
      </c>
      <c r="F128" s="21" t="str">
        <f>E15</f>
        <v>Martinská tepláreň</v>
      </c>
      <c r="I128" s="23" t="s">
        <v>27</v>
      </c>
      <c r="J128" s="26" t="str">
        <f>E21</f>
        <v>MČ Projekty s.r.o.</v>
      </c>
      <c r="L128" s="28"/>
    </row>
    <row r="129" spans="2:65" s="1" customFormat="1" ht="15.2" customHeight="1">
      <c r="B129" s="28"/>
      <c r="C129" s="23" t="s">
        <v>25</v>
      </c>
      <c r="F129" s="21" t="str">
        <f>IF(E18="","",E18)</f>
        <v>Vyplň údaj</v>
      </c>
      <c r="I129" s="23" t="s">
        <v>33</v>
      </c>
      <c r="J129" s="26" t="str">
        <f>E24</f>
        <v>Karol Valach</v>
      </c>
      <c r="L129" s="28"/>
    </row>
    <row r="130" spans="2:65" s="1" customFormat="1" ht="10.35" customHeight="1">
      <c r="B130" s="28"/>
      <c r="L130" s="28"/>
    </row>
    <row r="131" spans="2:65" s="10" customFormat="1" ht="29.25" customHeight="1">
      <c r="B131" s="127"/>
      <c r="C131" s="128" t="s">
        <v>123</v>
      </c>
      <c r="D131" s="129" t="s">
        <v>61</v>
      </c>
      <c r="E131" s="129" t="s">
        <v>57</v>
      </c>
      <c r="F131" s="129" t="s">
        <v>58</v>
      </c>
      <c r="G131" s="129" t="s">
        <v>124</v>
      </c>
      <c r="H131" s="129" t="s">
        <v>125</v>
      </c>
      <c r="I131" s="129" t="s">
        <v>126</v>
      </c>
      <c r="J131" s="130" t="s">
        <v>102</v>
      </c>
      <c r="K131" s="131" t="s">
        <v>127</v>
      </c>
      <c r="L131" s="127"/>
      <c r="M131" s="58" t="s">
        <v>1</v>
      </c>
      <c r="N131" s="59" t="s">
        <v>40</v>
      </c>
      <c r="O131" s="59" t="s">
        <v>128</v>
      </c>
      <c r="P131" s="59" t="s">
        <v>129</v>
      </c>
      <c r="Q131" s="59" t="s">
        <v>130</v>
      </c>
      <c r="R131" s="59" t="s">
        <v>131</v>
      </c>
      <c r="S131" s="59" t="s">
        <v>132</v>
      </c>
      <c r="T131" s="60" t="s">
        <v>133</v>
      </c>
    </row>
    <row r="132" spans="2:65" s="1" customFormat="1" ht="22.9" customHeight="1">
      <c r="B132" s="28"/>
      <c r="C132" s="63" t="s">
        <v>98</v>
      </c>
      <c r="J132" s="132">
        <f>BK132</f>
        <v>0</v>
      </c>
      <c r="L132" s="28"/>
      <c r="M132" s="61"/>
      <c r="N132" s="52"/>
      <c r="O132" s="52"/>
      <c r="P132" s="133">
        <f>P133</f>
        <v>0</v>
      </c>
      <c r="Q132" s="52"/>
      <c r="R132" s="133">
        <f>R133</f>
        <v>9.2999999999999992E-3</v>
      </c>
      <c r="S132" s="52"/>
      <c r="T132" s="134">
        <f>T133</f>
        <v>0</v>
      </c>
      <c r="AT132" s="13" t="s">
        <v>75</v>
      </c>
      <c r="AU132" s="13" t="s">
        <v>104</v>
      </c>
      <c r="BK132" s="135">
        <f>BK133</f>
        <v>0</v>
      </c>
    </row>
    <row r="133" spans="2:65" s="11" customFormat="1" ht="25.9" customHeight="1">
      <c r="B133" s="136"/>
      <c r="D133" s="137" t="s">
        <v>75</v>
      </c>
      <c r="E133" s="138" t="s">
        <v>134</v>
      </c>
      <c r="F133" s="138" t="s">
        <v>135</v>
      </c>
      <c r="I133" s="139"/>
      <c r="J133" s="140">
        <f>BK133</f>
        <v>0</v>
      </c>
      <c r="L133" s="136"/>
      <c r="M133" s="141"/>
      <c r="P133" s="142">
        <f>P134+P138+P149+P156+P162</f>
        <v>0</v>
      </c>
      <c r="R133" s="142">
        <f>R134+R138+R149+R156+R162</f>
        <v>9.2999999999999992E-3</v>
      </c>
      <c r="T133" s="143">
        <f>T134+T138+T149+T156+T162</f>
        <v>0</v>
      </c>
      <c r="AR133" s="137" t="s">
        <v>139</v>
      </c>
      <c r="AT133" s="144" t="s">
        <v>75</v>
      </c>
      <c r="AU133" s="144" t="s">
        <v>76</v>
      </c>
      <c r="AY133" s="137" t="s">
        <v>136</v>
      </c>
      <c r="BK133" s="145">
        <f>BK134+BK138+BK149+BK156+BK162</f>
        <v>0</v>
      </c>
    </row>
    <row r="134" spans="2:65" s="11" customFormat="1" ht="22.9" customHeight="1">
      <c r="B134" s="136"/>
      <c r="D134" s="137" t="s">
        <v>75</v>
      </c>
      <c r="E134" s="146" t="s">
        <v>137</v>
      </c>
      <c r="F134" s="146" t="s">
        <v>138</v>
      </c>
      <c r="I134" s="139"/>
      <c r="J134" s="147">
        <f>BK134</f>
        <v>0</v>
      </c>
      <c r="L134" s="136"/>
      <c r="M134" s="141"/>
      <c r="P134" s="142">
        <f>SUM(P135:P137)</f>
        <v>0</v>
      </c>
      <c r="R134" s="142">
        <f>SUM(R135:R137)</f>
        <v>0</v>
      </c>
      <c r="T134" s="143">
        <f>SUM(T135:T137)</f>
        <v>0</v>
      </c>
      <c r="AR134" s="137" t="s">
        <v>139</v>
      </c>
      <c r="AT134" s="144" t="s">
        <v>75</v>
      </c>
      <c r="AU134" s="144" t="s">
        <v>84</v>
      </c>
      <c r="AY134" s="137" t="s">
        <v>136</v>
      </c>
      <c r="BK134" s="145">
        <f>SUM(BK135:BK137)</f>
        <v>0</v>
      </c>
    </row>
    <row r="135" spans="2:65" s="1" customFormat="1" ht="33" customHeight="1">
      <c r="B135" s="118"/>
      <c r="C135" s="148" t="s">
        <v>84</v>
      </c>
      <c r="D135" s="148" t="s">
        <v>140</v>
      </c>
      <c r="E135" s="149" t="s">
        <v>492</v>
      </c>
      <c r="F135" s="150" t="s">
        <v>493</v>
      </c>
      <c r="G135" s="151" t="s">
        <v>143</v>
      </c>
      <c r="H135" s="152">
        <v>30</v>
      </c>
      <c r="I135" s="153"/>
      <c r="J135" s="152">
        <f>ROUND(I135*H135,3)</f>
        <v>0</v>
      </c>
      <c r="K135" s="154"/>
      <c r="L135" s="28"/>
      <c r="M135" s="155" t="s">
        <v>1</v>
      </c>
      <c r="N135" s="117" t="s">
        <v>42</v>
      </c>
      <c r="P135" s="156">
        <f>O135*H135</f>
        <v>0</v>
      </c>
      <c r="Q135" s="156">
        <v>0</v>
      </c>
      <c r="R135" s="156">
        <f>Q135*H135</f>
        <v>0</v>
      </c>
      <c r="S135" s="156">
        <v>0</v>
      </c>
      <c r="T135" s="157">
        <f>S135*H135</f>
        <v>0</v>
      </c>
      <c r="AR135" s="158" t="s">
        <v>84</v>
      </c>
      <c r="AT135" s="158" t="s">
        <v>140</v>
      </c>
      <c r="AU135" s="158" t="s">
        <v>114</v>
      </c>
      <c r="AY135" s="13" t="s">
        <v>136</v>
      </c>
      <c r="BE135" s="159">
        <f>IF(N135="základná",J135,0)</f>
        <v>0</v>
      </c>
      <c r="BF135" s="159">
        <f>IF(N135="znížená",J135,0)</f>
        <v>0</v>
      </c>
      <c r="BG135" s="159">
        <f>IF(N135="zákl. prenesená",J135,0)</f>
        <v>0</v>
      </c>
      <c r="BH135" s="159">
        <f>IF(N135="zníž. prenesená",J135,0)</f>
        <v>0</v>
      </c>
      <c r="BI135" s="159">
        <f>IF(N135="nulová",J135,0)</f>
        <v>0</v>
      </c>
      <c r="BJ135" s="13" t="s">
        <v>114</v>
      </c>
      <c r="BK135" s="160">
        <f>ROUND(I135*H135,3)</f>
        <v>0</v>
      </c>
      <c r="BL135" s="13" t="s">
        <v>84</v>
      </c>
      <c r="BM135" s="158" t="s">
        <v>494</v>
      </c>
    </row>
    <row r="136" spans="2:65" s="1" customFormat="1" ht="24.2" customHeight="1">
      <c r="B136" s="118"/>
      <c r="C136" s="148" t="s">
        <v>114</v>
      </c>
      <c r="D136" s="148" t="s">
        <v>140</v>
      </c>
      <c r="E136" s="149" t="s">
        <v>495</v>
      </c>
      <c r="F136" s="150" t="s">
        <v>496</v>
      </c>
      <c r="G136" s="151" t="s">
        <v>143</v>
      </c>
      <c r="H136" s="152">
        <v>15</v>
      </c>
      <c r="I136" s="153"/>
      <c r="J136" s="152">
        <f>ROUND(I136*H136,3)</f>
        <v>0</v>
      </c>
      <c r="K136" s="154"/>
      <c r="L136" s="28"/>
      <c r="M136" s="155" t="s">
        <v>1</v>
      </c>
      <c r="N136" s="117" t="s">
        <v>42</v>
      </c>
      <c r="P136" s="156">
        <f>O136*H136</f>
        <v>0</v>
      </c>
      <c r="Q136" s="156">
        <v>0</v>
      </c>
      <c r="R136" s="156">
        <f>Q136*H136</f>
        <v>0</v>
      </c>
      <c r="S136" s="156">
        <v>0</v>
      </c>
      <c r="T136" s="157">
        <f>S136*H136</f>
        <v>0</v>
      </c>
      <c r="AR136" s="158" t="s">
        <v>84</v>
      </c>
      <c r="AT136" s="158" t="s">
        <v>140</v>
      </c>
      <c r="AU136" s="158" t="s">
        <v>114</v>
      </c>
      <c r="AY136" s="13" t="s">
        <v>136</v>
      </c>
      <c r="BE136" s="159">
        <f>IF(N136="základná",J136,0)</f>
        <v>0</v>
      </c>
      <c r="BF136" s="159">
        <f>IF(N136="znížená",J136,0)</f>
        <v>0</v>
      </c>
      <c r="BG136" s="159">
        <f>IF(N136="zákl. prenesená",J136,0)</f>
        <v>0</v>
      </c>
      <c r="BH136" s="159">
        <f>IF(N136="zníž. prenesená",J136,0)</f>
        <v>0</v>
      </c>
      <c r="BI136" s="159">
        <f>IF(N136="nulová",J136,0)</f>
        <v>0</v>
      </c>
      <c r="BJ136" s="13" t="s">
        <v>114</v>
      </c>
      <c r="BK136" s="160">
        <f>ROUND(I136*H136,3)</f>
        <v>0</v>
      </c>
      <c r="BL136" s="13" t="s">
        <v>84</v>
      </c>
      <c r="BM136" s="158" t="s">
        <v>497</v>
      </c>
    </row>
    <row r="137" spans="2:65" s="1" customFormat="1" ht="16.5" customHeight="1">
      <c r="B137" s="118"/>
      <c r="C137" s="148" t="s">
        <v>139</v>
      </c>
      <c r="D137" s="148" t="s">
        <v>140</v>
      </c>
      <c r="E137" s="149" t="s">
        <v>156</v>
      </c>
      <c r="F137" s="150" t="s">
        <v>157</v>
      </c>
      <c r="G137" s="151" t="s">
        <v>158</v>
      </c>
      <c r="H137" s="153"/>
      <c r="I137" s="153"/>
      <c r="J137" s="152">
        <f>ROUND(I137*H137,3)</f>
        <v>0</v>
      </c>
      <c r="K137" s="154"/>
      <c r="L137" s="28"/>
      <c r="M137" s="155" t="s">
        <v>1</v>
      </c>
      <c r="N137" s="117" t="s">
        <v>42</v>
      </c>
      <c r="P137" s="156">
        <f>O137*H137</f>
        <v>0</v>
      </c>
      <c r="Q137" s="156">
        <v>0</v>
      </c>
      <c r="R137" s="156">
        <f>Q137*H137</f>
        <v>0</v>
      </c>
      <c r="S137" s="156">
        <v>0</v>
      </c>
      <c r="T137" s="157">
        <f>S137*H137</f>
        <v>0</v>
      </c>
      <c r="AR137" s="158" t="s">
        <v>159</v>
      </c>
      <c r="AT137" s="158" t="s">
        <v>140</v>
      </c>
      <c r="AU137" s="158" t="s">
        <v>114</v>
      </c>
      <c r="AY137" s="13" t="s">
        <v>136</v>
      </c>
      <c r="BE137" s="159">
        <f>IF(N137="základná",J137,0)</f>
        <v>0</v>
      </c>
      <c r="BF137" s="159">
        <f>IF(N137="znížená",J137,0)</f>
        <v>0</v>
      </c>
      <c r="BG137" s="159">
        <f>IF(N137="zákl. prenesená",J137,0)</f>
        <v>0</v>
      </c>
      <c r="BH137" s="159">
        <f>IF(N137="zníž. prenesená",J137,0)</f>
        <v>0</v>
      </c>
      <c r="BI137" s="159">
        <f>IF(N137="nulová",J137,0)</f>
        <v>0</v>
      </c>
      <c r="BJ137" s="13" t="s">
        <v>114</v>
      </c>
      <c r="BK137" s="160">
        <f>ROUND(I137*H137,3)</f>
        <v>0</v>
      </c>
      <c r="BL137" s="13" t="s">
        <v>159</v>
      </c>
      <c r="BM137" s="158" t="s">
        <v>498</v>
      </c>
    </row>
    <row r="138" spans="2:65" s="11" customFormat="1" ht="22.9" customHeight="1">
      <c r="B138" s="136"/>
      <c r="D138" s="137" t="s">
        <v>75</v>
      </c>
      <c r="E138" s="146" t="s">
        <v>161</v>
      </c>
      <c r="F138" s="146" t="s">
        <v>162</v>
      </c>
      <c r="I138" s="139"/>
      <c r="J138" s="147">
        <f>BK138</f>
        <v>0</v>
      </c>
      <c r="L138" s="136"/>
      <c r="M138" s="141"/>
      <c r="P138" s="142">
        <f>SUM(P139:P148)</f>
        <v>0</v>
      </c>
      <c r="R138" s="142">
        <f>SUM(R139:R148)</f>
        <v>0</v>
      </c>
      <c r="T138" s="143">
        <f>SUM(T139:T148)</f>
        <v>0</v>
      </c>
      <c r="AR138" s="137" t="s">
        <v>139</v>
      </c>
      <c r="AT138" s="144" t="s">
        <v>75</v>
      </c>
      <c r="AU138" s="144" t="s">
        <v>84</v>
      </c>
      <c r="AY138" s="137" t="s">
        <v>136</v>
      </c>
      <c r="BK138" s="145">
        <f>SUM(BK139:BK148)</f>
        <v>0</v>
      </c>
    </row>
    <row r="139" spans="2:65" s="1" customFormat="1" ht="24.2" customHeight="1">
      <c r="B139" s="118"/>
      <c r="C139" s="148" t="s">
        <v>144</v>
      </c>
      <c r="D139" s="148" t="s">
        <v>140</v>
      </c>
      <c r="E139" s="149" t="s">
        <v>164</v>
      </c>
      <c r="F139" s="150" t="s">
        <v>499</v>
      </c>
      <c r="G139" s="151" t="s">
        <v>143</v>
      </c>
      <c r="H139" s="152">
        <v>30</v>
      </c>
      <c r="I139" s="153"/>
      <c r="J139" s="152">
        <f t="shared" ref="J139:J148" si="5">ROUND(I139*H139,3)</f>
        <v>0</v>
      </c>
      <c r="K139" s="154"/>
      <c r="L139" s="28"/>
      <c r="M139" s="155" t="s">
        <v>1</v>
      </c>
      <c r="N139" s="117" t="s">
        <v>42</v>
      </c>
      <c r="P139" s="156">
        <f t="shared" ref="P139:P148" si="6">O139*H139</f>
        <v>0</v>
      </c>
      <c r="Q139" s="156">
        <v>0</v>
      </c>
      <c r="R139" s="156">
        <f t="shared" ref="R139:R148" si="7">Q139*H139</f>
        <v>0</v>
      </c>
      <c r="S139" s="156">
        <v>0</v>
      </c>
      <c r="T139" s="157">
        <f t="shared" ref="T139:T148" si="8">S139*H139</f>
        <v>0</v>
      </c>
      <c r="AR139" s="158" t="s">
        <v>84</v>
      </c>
      <c r="AT139" s="158" t="s">
        <v>140</v>
      </c>
      <c r="AU139" s="158" t="s">
        <v>114</v>
      </c>
      <c r="AY139" s="13" t="s">
        <v>136</v>
      </c>
      <c r="BE139" s="159">
        <f t="shared" ref="BE139:BE148" si="9">IF(N139="základná",J139,0)</f>
        <v>0</v>
      </c>
      <c r="BF139" s="159">
        <f t="shared" ref="BF139:BF148" si="10">IF(N139="znížená",J139,0)</f>
        <v>0</v>
      </c>
      <c r="BG139" s="159">
        <f t="shared" ref="BG139:BG148" si="11">IF(N139="zákl. prenesená",J139,0)</f>
        <v>0</v>
      </c>
      <c r="BH139" s="159">
        <f t="shared" ref="BH139:BH148" si="12">IF(N139="zníž. prenesená",J139,0)</f>
        <v>0</v>
      </c>
      <c r="BI139" s="159">
        <f t="shared" ref="BI139:BI148" si="13">IF(N139="nulová",J139,0)</f>
        <v>0</v>
      </c>
      <c r="BJ139" s="13" t="s">
        <v>114</v>
      </c>
      <c r="BK139" s="160">
        <f t="shared" ref="BK139:BK148" si="14">ROUND(I139*H139,3)</f>
        <v>0</v>
      </c>
      <c r="BL139" s="13" t="s">
        <v>84</v>
      </c>
      <c r="BM139" s="158" t="s">
        <v>500</v>
      </c>
    </row>
    <row r="140" spans="2:65" s="1" customFormat="1" ht="24.2" customHeight="1">
      <c r="B140" s="118"/>
      <c r="C140" s="148" t="s">
        <v>155</v>
      </c>
      <c r="D140" s="148" t="s">
        <v>140</v>
      </c>
      <c r="E140" s="149" t="s">
        <v>168</v>
      </c>
      <c r="F140" s="150" t="s">
        <v>501</v>
      </c>
      <c r="G140" s="151" t="s">
        <v>143</v>
      </c>
      <c r="H140" s="152">
        <v>8</v>
      </c>
      <c r="I140" s="153"/>
      <c r="J140" s="152">
        <f t="shared" si="5"/>
        <v>0</v>
      </c>
      <c r="K140" s="154"/>
      <c r="L140" s="28"/>
      <c r="M140" s="155" t="s">
        <v>1</v>
      </c>
      <c r="N140" s="117" t="s">
        <v>42</v>
      </c>
      <c r="P140" s="156">
        <f t="shared" si="6"/>
        <v>0</v>
      </c>
      <c r="Q140" s="156">
        <v>0</v>
      </c>
      <c r="R140" s="156">
        <f t="shared" si="7"/>
        <v>0</v>
      </c>
      <c r="S140" s="156">
        <v>0</v>
      </c>
      <c r="T140" s="157">
        <f t="shared" si="8"/>
        <v>0</v>
      </c>
      <c r="AR140" s="158" t="s">
        <v>84</v>
      </c>
      <c r="AT140" s="158" t="s">
        <v>140</v>
      </c>
      <c r="AU140" s="158" t="s">
        <v>114</v>
      </c>
      <c r="AY140" s="13" t="s">
        <v>136</v>
      </c>
      <c r="BE140" s="159">
        <f t="shared" si="9"/>
        <v>0</v>
      </c>
      <c r="BF140" s="159">
        <f t="shared" si="10"/>
        <v>0</v>
      </c>
      <c r="BG140" s="159">
        <f t="shared" si="11"/>
        <v>0</v>
      </c>
      <c r="BH140" s="159">
        <f t="shared" si="12"/>
        <v>0</v>
      </c>
      <c r="BI140" s="159">
        <f t="shared" si="13"/>
        <v>0</v>
      </c>
      <c r="BJ140" s="13" t="s">
        <v>114</v>
      </c>
      <c r="BK140" s="160">
        <f t="shared" si="14"/>
        <v>0</v>
      </c>
      <c r="BL140" s="13" t="s">
        <v>84</v>
      </c>
      <c r="BM140" s="158" t="s">
        <v>502</v>
      </c>
    </row>
    <row r="141" spans="2:65" s="1" customFormat="1" ht="24.2" customHeight="1">
      <c r="B141" s="118"/>
      <c r="C141" s="148" t="s">
        <v>163</v>
      </c>
      <c r="D141" s="148" t="s">
        <v>140</v>
      </c>
      <c r="E141" s="149" t="s">
        <v>185</v>
      </c>
      <c r="F141" s="150" t="s">
        <v>186</v>
      </c>
      <c r="G141" s="151" t="s">
        <v>187</v>
      </c>
      <c r="H141" s="152">
        <v>150</v>
      </c>
      <c r="I141" s="153"/>
      <c r="J141" s="152">
        <f t="shared" si="5"/>
        <v>0</v>
      </c>
      <c r="K141" s="154"/>
      <c r="L141" s="28"/>
      <c r="M141" s="155" t="s">
        <v>1</v>
      </c>
      <c r="N141" s="117" t="s">
        <v>42</v>
      </c>
      <c r="P141" s="156">
        <f t="shared" si="6"/>
        <v>0</v>
      </c>
      <c r="Q141" s="156">
        <v>0</v>
      </c>
      <c r="R141" s="156">
        <f t="shared" si="7"/>
        <v>0</v>
      </c>
      <c r="S141" s="156">
        <v>0</v>
      </c>
      <c r="T141" s="157">
        <f t="shared" si="8"/>
        <v>0</v>
      </c>
      <c r="AR141" s="158" t="s">
        <v>159</v>
      </c>
      <c r="AT141" s="158" t="s">
        <v>140</v>
      </c>
      <c r="AU141" s="158" t="s">
        <v>114</v>
      </c>
      <c r="AY141" s="13" t="s">
        <v>136</v>
      </c>
      <c r="BE141" s="159">
        <f t="shared" si="9"/>
        <v>0</v>
      </c>
      <c r="BF141" s="159">
        <f t="shared" si="10"/>
        <v>0</v>
      </c>
      <c r="BG141" s="159">
        <f t="shared" si="11"/>
        <v>0</v>
      </c>
      <c r="BH141" s="159">
        <f t="shared" si="12"/>
        <v>0</v>
      </c>
      <c r="BI141" s="159">
        <f t="shared" si="13"/>
        <v>0</v>
      </c>
      <c r="BJ141" s="13" t="s">
        <v>114</v>
      </c>
      <c r="BK141" s="160">
        <f t="shared" si="14"/>
        <v>0</v>
      </c>
      <c r="BL141" s="13" t="s">
        <v>159</v>
      </c>
      <c r="BM141" s="158" t="s">
        <v>503</v>
      </c>
    </row>
    <row r="142" spans="2:65" s="1" customFormat="1" ht="24.2" customHeight="1">
      <c r="B142" s="118"/>
      <c r="C142" s="148" t="s">
        <v>167</v>
      </c>
      <c r="D142" s="148" t="s">
        <v>140</v>
      </c>
      <c r="E142" s="149" t="s">
        <v>190</v>
      </c>
      <c r="F142" s="150" t="s">
        <v>191</v>
      </c>
      <c r="G142" s="151" t="s">
        <v>187</v>
      </c>
      <c r="H142" s="152">
        <v>30</v>
      </c>
      <c r="I142" s="153"/>
      <c r="J142" s="152">
        <f t="shared" si="5"/>
        <v>0</v>
      </c>
      <c r="K142" s="154"/>
      <c r="L142" s="28"/>
      <c r="M142" s="155" t="s">
        <v>1</v>
      </c>
      <c r="N142" s="117" t="s">
        <v>42</v>
      </c>
      <c r="P142" s="156">
        <f t="shared" si="6"/>
        <v>0</v>
      </c>
      <c r="Q142" s="156">
        <v>0</v>
      </c>
      <c r="R142" s="156">
        <f t="shared" si="7"/>
        <v>0</v>
      </c>
      <c r="S142" s="156">
        <v>0</v>
      </c>
      <c r="T142" s="157">
        <f t="shared" si="8"/>
        <v>0</v>
      </c>
      <c r="AR142" s="158" t="s">
        <v>159</v>
      </c>
      <c r="AT142" s="158" t="s">
        <v>140</v>
      </c>
      <c r="AU142" s="158" t="s">
        <v>114</v>
      </c>
      <c r="AY142" s="13" t="s">
        <v>136</v>
      </c>
      <c r="BE142" s="159">
        <f t="shared" si="9"/>
        <v>0</v>
      </c>
      <c r="BF142" s="159">
        <f t="shared" si="10"/>
        <v>0</v>
      </c>
      <c r="BG142" s="159">
        <f t="shared" si="11"/>
        <v>0</v>
      </c>
      <c r="BH142" s="159">
        <f t="shared" si="12"/>
        <v>0</v>
      </c>
      <c r="BI142" s="159">
        <f t="shared" si="13"/>
        <v>0</v>
      </c>
      <c r="BJ142" s="13" t="s">
        <v>114</v>
      </c>
      <c r="BK142" s="160">
        <f t="shared" si="14"/>
        <v>0</v>
      </c>
      <c r="BL142" s="13" t="s">
        <v>159</v>
      </c>
      <c r="BM142" s="158" t="s">
        <v>504</v>
      </c>
    </row>
    <row r="143" spans="2:65" s="1" customFormat="1" ht="16.5" customHeight="1">
      <c r="B143" s="118"/>
      <c r="C143" s="148" t="s">
        <v>171</v>
      </c>
      <c r="D143" s="148" t="s">
        <v>140</v>
      </c>
      <c r="E143" s="149" t="s">
        <v>194</v>
      </c>
      <c r="F143" s="150" t="s">
        <v>195</v>
      </c>
      <c r="G143" s="151" t="s">
        <v>187</v>
      </c>
      <c r="H143" s="152">
        <v>30</v>
      </c>
      <c r="I143" s="153"/>
      <c r="J143" s="152">
        <f t="shared" si="5"/>
        <v>0</v>
      </c>
      <c r="K143" s="154"/>
      <c r="L143" s="28"/>
      <c r="M143" s="155" t="s">
        <v>1</v>
      </c>
      <c r="N143" s="117" t="s">
        <v>42</v>
      </c>
      <c r="P143" s="156">
        <f t="shared" si="6"/>
        <v>0</v>
      </c>
      <c r="Q143" s="156">
        <v>0</v>
      </c>
      <c r="R143" s="156">
        <f t="shared" si="7"/>
        <v>0</v>
      </c>
      <c r="S143" s="156">
        <v>0</v>
      </c>
      <c r="T143" s="157">
        <f t="shared" si="8"/>
        <v>0</v>
      </c>
      <c r="AR143" s="158" t="s">
        <v>159</v>
      </c>
      <c r="AT143" s="158" t="s">
        <v>140</v>
      </c>
      <c r="AU143" s="158" t="s">
        <v>114</v>
      </c>
      <c r="AY143" s="13" t="s">
        <v>136</v>
      </c>
      <c r="BE143" s="159">
        <f t="shared" si="9"/>
        <v>0</v>
      </c>
      <c r="BF143" s="159">
        <f t="shared" si="10"/>
        <v>0</v>
      </c>
      <c r="BG143" s="159">
        <f t="shared" si="11"/>
        <v>0</v>
      </c>
      <c r="BH143" s="159">
        <f t="shared" si="12"/>
        <v>0</v>
      </c>
      <c r="BI143" s="159">
        <f t="shared" si="13"/>
        <v>0</v>
      </c>
      <c r="BJ143" s="13" t="s">
        <v>114</v>
      </c>
      <c r="BK143" s="160">
        <f t="shared" si="14"/>
        <v>0</v>
      </c>
      <c r="BL143" s="13" t="s">
        <v>159</v>
      </c>
      <c r="BM143" s="158" t="s">
        <v>505</v>
      </c>
    </row>
    <row r="144" spans="2:65" s="1" customFormat="1" ht="16.5" customHeight="1">
      <c r="B144" s="118"/>
      <c r="C144" s="148" t="s">
        <v>175</v>
      </c>
      <c r="D144" s="148" t="s">
        <v>140</v>
      </c>
      <c r="E144" s="149" t="s">
        <v>220</v>
      </c>
      <c r="F144" s="150" t="s">
        <v>199</v>
      </c>
      <c r="G144" s="151" t="s">
        <v>187</v>
      </c>
      <c r="H144" s="152">
        <v>40</v>
      </c>
      <c r="I144" s="153"/>
      <c r="J144" s="152">
        <f t="shared" si="5"/>
        <v>0</v>
      </c>
      <c r="K144" s="154"/>
      <c r="L144" s="28"/>
      <c r="M144" s="155" t="s">
        <v>1</v>
      </c>
      <c r="N144" s="117" t="s">
        <v>42</v>
      </c>
      <c r="P144" s="156">
        <f t="shared" si="6"/>
        <v>0</v>
      </c>
      <c r="Q144" s="156">
        <v>0</v>
      </c>
      <c r="R144" s="156">
        <f t="shared" si="7"/>
        <v>0</v>
      </c>
      <c r="S144" s="156">
        <v>0</v>
      </c>
      <c r="T144" s="157">
        <f t="shared" si="8"/>
        <v>0</v>
      </c>
      <c r="AR144" s="158" t="s">
        <v>159</v>
      </c>
      <c r="AT144" s="158" t="s">
        <v>140</v>
      </c>
      <c r="AU144" s="158" t="s">
        <v>114</v>
      </c>
      <c r="AY144" s="13" t="s">
        <v>136</v>
      </c>
      <c r="BE144" s="159">
        <f t="shared" si="9"/>
        <v>0</v>
      </c>
      <c r="BF144" s="159">
        <f t="shared" si="10"/>
        <v>0</v>
      </c>
      <c r="BG144" s="159">
        <f t="shared" si="11"/>
        <v>0</v>
      </c>
      <c r="BH144" s="159">
        <f t="shared" si="12"/>
        <v>0</v>
      </c>
      <c r="BI144" s="159">
        <f t="shared" si="13"/>
        <v>0</v>
      </c>
      <c r="BJ144" s="13" t="s">
        <v>114</v>
      </c>
      <c r="BK144" s="160">
        <f t="shared" si="14"/>
        <v>0</v>
      </c>
      <c r="BL144" s="13" t="s">
        <v>159</v>
      </c>
      <c r="BM144" s="158" t="s">
        <v>506</v>
      </c>
    </row>
    <row r="145" spans="2:65" s="1" customFormat="1" ht="16.5" customHeight="1">
      <c r="B145" s="118"/>
      <c r="C145" s="148" t="s">
        <v>179</v>
      </c>
      <c r="D145" s="148" t="s">
        <v>140</v>
      </c>
      <c r="E145" s="149" t="s">
        <v>180</v>
      </c>
      <c r="F145" s="150" t="s">
        <v>181</v>
      </c>
      <c r="G145" s="151" t="s">
        <v>182</v>
      </c>
      <c r="H145" s="152">
        <v>2</v>
      </c>
      <c r="I145" s="153"/>
      <c r="J145" s="152">
        <f t="shared" si="5"/>
        <v>0</v>
      </c>
      <c r="K145" s="154"/>
      <c r="L145" s="28"/>
      <c r="M145" s="155" t="s">
        <v>1</v>
      </c>
      <c r="N145" s="117" t="s">
        <v>42</v>
      </c>
      <c r="P145" s="156">
        <f t="shared" si="6"/>
        <v>0</v>
      </c>
      <c r="Q145" s="156">
        <v>0</v>
      </c>
      <c r="R145" s="156">
        <f t="shared" si="7"/>
        <v>0</v>
      </c>
      <c r="S145" s="156">
        <v>0</v>
      </c>
      <c r="T145" s="157">
        <f t="shared" si="8"/>
        <v>0</v>
      </c>
      <c r="AR145" s="158" t="s">
        <v>159</v>
      </c>
      <c r="AT145" s="158" t="s">
        <v>140</v>
      </c>
      <c r="AU145" s="158" t="s">
        <v>114</v>
      </c>
      <c r="AY145" s="13" t="s">
        <v>136</v>
      </c>
      <c r="BE145" s="159">
        <f t="shared" si="9"/>
        <v>0</v>
      </c>
      <c r="BF145" s="159">
        <f t="shared" si="10"/>
        <v>0</v>
      </c>
      <c r="BG145" s="159">
        <f t="shared" si="11"/>
        <v>0</v>
      </c>
      <c r="BH145" s="159">
        <f t="shared" si="12"/>
        <v>0</v>
      </c>
      <c r="BI145" s="159">
        <f t="shared" si="13"/>
        <v>0</v>
      </c>
      <c r="BJ145" s="13" t="s">
        <v>114</v>
      </c>
      <c r="BK145" s="160">
        <f t="shared" si="14"/>
        <v>0</v>
      </c>
      <c r="BL145" s="13" t="s">
        <v>159</v>
      </c>
      <c r="BM145" s="158" t="s">
        <v>507</v>
      </c>
    </row>
    <row r="146" spans="2:65" s="1" customFormat="1" ht="16.5" customHeight="1">
      <c r="B146" s="118"/>
      <c r="C146" s="148" t="s">
        <v>184</v>
      </c>
      <c r="D146" s="148" t="s">
        <v>140</v>
      </c>
      <c r="E146" s="149" t="s">
        <v>214</v>
      </c>
      <c r="F146" s="150" t="s">
        <v>215</v>
      </c>
      <c r="G146" s="151" t="s">
        <v>143</v>
      </c>
      <c r="H146" s="152">
        <v>20</v>
      </c>
      <c r="I146" s="153"/>
      <c r="J146" s="152">
        <f t="shared" si="5"/>
        <v>0</v>
      </c>
      <c r="K146" s="154"/>
      <c r="L146" s="28"/>
      <c r="M146" s="155" t="s">
        <v>1</v>
      </c>
      <c r="N146" s="117" t="s">
        <v>42</v>
      </c>
      <c r="P146" s="156">
        <f t="shared" si="6"/>
        <v>0</v>
      </c>
      <c r="Q146" s="156">
        <v>0</v>
      </c>
      <c r="R146" s="156">
        <f t="shared" si="7"/>
        <v>0</v>
      </c>
      <c r="S146" s="156">
        <v>0</v>
      </c>
      <c r="T146" s="157">
        <f t="shared" si="8"/>
        <v>0</v>
      </c>
      <c r="AR146" s="158" t="s">
        <v>84</v>
      </c>
      <c r="AT146" s="158" t="s">
        <v>140</v>
      </c>
      <c r="AU146" s="158" t="s">
        <v>114</v>
      </c>
      <c r="AY146" s="13" t="s">
        <v>136</v>
      </c>
      <c r="BE146" s="159">
        <f t="shared" si="9"/>
        <v>0</v>
      </c>
      <c r="BF146" s="159">
        <f t="shared" si="10"/>
        <v>0</v>
      </c>
      <c r="BG146" s="159">
        <f t="shared" si="11"/>
        <v>0</v>
      </c>
      <c r="BH146" s="159">
        <f t="shared" si="12"/>
        <v>0</v>
      </c>
      <c r="BI146" s="159">
        <f t="shared" si="13"/>
        <v>0</v>
      </c>
      <c r="BJ146" s="13" t="s">
        <v>114</v>
      </c>
      <c r="BK146" s="160">
        <f t="shared" si="14"/>
        <v>0</v>
      </c>
      <c r="BL146" s="13" t="s">
        <v>84</v>
      </c>
      <c r="BM146" s="158" t="s">
        <v>508</v>
      </c>
    </row>
    <row r="147" spans="2:65" s="1" customFormat="1" ht="16.5" customHeight="1">
      <c r="B147" s="118"/>
      <c r="C147" s="148" t="s">
        <v>189</v>
      </c>
      <c r="D147" s="148" t="s">
        <v>140</v>
      </c>
      <c r="E147" s="149" t="s">
        <v>206</v>
      </c>
      <c r="F147" s="150" t="s">
        <v>157</v>
      </c>
      <c r="G147" s="151" t="s">
        <v>158</v>
      </c>
      <c r="H147" s="153"/>
      <c r="I147" s="153"/>
      <c r="J147" s="152">
        <f t="shared" si="5"/>
        <v>0</v>
      </c>
      <c r="K147" s="154"/>
      <c r="L147" s="28"/>
      <c r="M147" s="155" t="s">
        <v>1</v>
      </c>
      <c r="N147" s="117" t="s">
        <v>42</v>
      </c>
      <c r="P147" s="156">
        <f t="shared" si="6"/>
        <v>0</v>
      </c>
      <c r="Q147" s="156">
        <v>0</v>
      </c>
      <c r="R147" s="156">
        <f t="shared" si="7"/>
        <v>0</v>
      </c>
      <c r="S147" s="156">
        <v>0</v>
      </c>
      <c r="T147" s="157">
        <f t="shared" si="8"/>
        <v>0</v>
      </c>
      <c r="AR147" s="158" t="s">
        <v>159</v>
      </c>
      <c r="AT147" s="158" t="s">
        <v>140</v>
      </c>
      <c r="AU147" s="158" t="s">
        <v>114</v>
      </c>
      <c r="AY147" s="13" t="s">
        <v>136</v>
      </c>
      <c r="BE147" s="159">
        <f t="shared" si="9"/>
        <v>0</v>
      </c>
      <c r="BF147" s="159">
        <f t="shared" si="10"/>
        <v>0</v>
      </c>
      <c r="BG147" s="159">
        <f t="shared" si="11"/>
        <v>0</v>
      </c>
      <c r="BH147" s="159">
        <f t="shared" si="12"/>
        <v>0</v>
      </c>
      <c r="BI147" s="159">
        <f t="shared" si="13"/>
        <v>0</v>
      </c>
      <c r="BJ147" s="13" t="s">
        <v>114</v>
      </c>
      <c r="BK147" s="160">
        <f t="shared" si="14"/>
        <v>0</v>
      </c>
      <c r="BL147" s="13" t="s">
        <v>159</v>
      </c>
      <c r="BM147" s="158" t="s">
        <v>509</v>
      </c>
    </row>
    <row r="148" spans="2:65" s="1" customFormat="1" ht="16.5" customHeight="1">
      <c r="B148" s="118"/>
      <c r="C148" s="148" t="s">
        <v>193</v>
      </c>
      <c r="D148" s="148" t="s">
        <v>140</v>
      </c>
      <c r="E148" s="149" t="s">
        <v>209</v>
      </c>
      <c r="F148" s="150" t="s">
        <v>210</v>
      </c>
      <c r="G148" s="151" t="s">
        <v>158</v>
      </c>
      <c r="H148" s="153"/>
      <c r="I148" s="153"/>
      <c r="J148" s="152">
        <f t="shared" si="5"/>
        <v>0</v>
      </c>
      <c r="K148" s="154"/>
      <c r="L148" s="28"/>
      <c r="M148" s="155" t="s">
        <v>1</v>
      </c>
      <c r="N148" s="117" t="s">
        <v>42</v>
      </c>
      <c r="P148" s="156">
        <f t="shared" si="6"/>
        <v>0</v>
      </c>
      <c r="Q148" s="156">
        <v>0</v>
      </c>
      <c r="R148" s="156">
        <f t="shared" si="7"/>
        <v>0</v>
      </c>
      <c r="S148" s="156">
        <v>0</v>
      </c>
      <c r="T148" s="157">
        <f t="shared" si="8"/>
        <v>0</v>
      </c>
      <c r="AR148" s="158" t="s">
        <v>211</v>
      </c>
      <c r="AT148" s="158" t="s">
        <v>140</v>
      </c>
      <c r="AU148" s="158" t="s">
        <v>114</v>
      </c>
      <c r="AY148" s="13" t="s">
        <v>136</v>
      </c>
      <c r="BE148" s="159">
        <f t="shared" si="9"/>
        <v>0</v>
      </c>
      <c r="BF148" s="159">
        <f t="shared" si="10"/>
        <v>0</v>
      </c>
      <c r="BG148" s="159">
        <f t="shared" si="11"/>
        <v>0</v>
      </c>
      <c r="BH148" s="159">
        <f t="shared" si="12"/>
        <v>0</v>
      </c>
      <c r="BI148" s="159">
        <f t="shared" si="13"/>
        <v>0</v>
      </c>
      <c r="BJ148" s="13" t="s">
        <v>114</v>
      </c>
      <c r="BK148" s="160">
        <f t="shared" si="14"/>
        <v>0</v>
      </c>
      <c r="BL148" s="13" t="s">
        <v>211</v>
      </c>
      <c r="BM148" s="158" t="s">
        <v>510</v>
      </c>
    </row>
    <row r="149" spans="2:65" s="11" customFormat="1" ht="22.9" customHeight="1">
      <c r="B149" s="136"/>
      <c r="D149" s="137" t="s">
        <v>75</v>
      </c>
      <c r="E149" s="146" t="s">
        <v>511</v>
      </c>
      <c r="F149" s="146" t="s">
        <v>218</v>
      </c>
      <c r="I149" s="139"/>
      <c r="J149" s="147">
        <f>BK149</f>
        <v>0</v>
      </c>
      <c r="L149" s="136"/>
      <c r="M149" s="141"/>
      <c r="P149" s="142">
        <f>SUM(P150:P155)</f>
        <v>0</v>
      </c>
      <c r="R149" s="142">
        <f>SUM(R150:R155)</f>
        <v>9.2999999999999992E-3</v>
      </c>
      <c r="T149" s="143">
        <f>SUM(T150:T155)</f>
        <v>0</v>
      </c>
      <c r="AR149" s="137" t="s">
        <v>139</v>
      </c>
      <c r="AT149" s="144" t="s">
        <v>75</v>
      </c>
      <c r="AU149" s="144" t="s">
        <v>84</v>
      </c>
      <c r="AY149" s="137" t="s">
        <v>136</v>
      </c>
      <c r="BK149" s="145">
        <f>SUM(BK150:BK155)</f>
        <v>0</v>
      </c>
    </row>
    <row r="150" spans="2:65" s="1" customFormat="1" ht="16.5" customHeight="1">
      <c r="B150" s="118"/>
      <c r="C150" s="161" t="s">
        <v>197</v>
      </c>
      <c r="D150" s="161" t="s">
        <v>134</v>
      </c>
      <c r="E150" s="162" t="s">
        <v>227</v>
      </c>
      <c r="F150" s="163" t="s">
        <v>228</v>
      </c>
      <c r="G150" s="164" t="s">
        <v>187</v>
      </c>
      <c r="H150" s="165">
        <v>30</v>
      </c>
      <c r="I150" s="166"/>
      <c r="J150" s="165">
        <f t="shared" ref="J150:J155" si="15">ROUND(I150*H150,3)</f>
        <v>0</v>
      </c>
      <c r="K150" s="167"/>
      <c r="L150" s="168"/>
      <c r="M150" s="169" t="s">
        <v>1</v>
      </c>
      <c r="N150" s="170" t="s">
        <v>42</v>
      </c>
      <c r="P150" s="156">
        <f t="shared" ref="P150:P155" si="16">O150*H150</f>
        <v>0</v>
      </c>
      <c r="Q150" s="156">
        <v>3.1E-4</v>
      </c>
      <c r="R150" s="156">
        <f t="shared" ref="R150:R155" si="17">Q150*H150</f>
        <v>9.2999999999999992E-3</v>
      </c>
      <c r="S150" s="156">
        <v>0</v>
      </c>
      <c r="T150" s="157">
        <f t="shared" ref="T150:T155" si="18">S150*H150</f>
        <v>0</v>
      </c>
      <c r="AR150" s="158" t="s">
        <v>211</v>
      </c>
      <c r="AT150" s="158" t="s">
        <v>134</v>
      </c>
      <c r="AU150" s="158" t="s">
        <v>114</v>
      </c>
      <c r="AY150" s="13" t="s">
        <v>136</v>
      </c>
      <c r="BE150" s="159">
        <f t="shared" ref="BE150:BE155" si="19">IF(N150="základná",J150,0)</f>
        <v>0</v>
      </c>
      <c r="BF150" s="159">
        <f t="shared" ref="BF150:BF155" si="20">IF(N150="znížená",J150,0)</f>
        <v>0</v>
      </c>
      <c r="BG150" s="159">
        <f t="shared" ref="BG150:BG155" si="21">IF(N150="zákl. prenesená",J150,0)</f>
        <v>0</v>
      </c>
      <c r="BH150" s="159">
        <f t="shared" ref="BH150:BH155" si="22">IF(N150="zníž. prenesená",J150,0)</f>
        <v>0</v>
      </c>
      <c r="BI150" s="159">
        <f t="shared" ref="BI150:BI155" si="23">IF(N150="nulová",J150,0)</f>
        <v>0</v>
      </c>
      <c r="BJ150" s="13" t="s">
        <v>114</v>
      </c>
      <c r="BK150" s="160">
        <f t="shared" ref="BK150:BK155" si="24">ROUND(I150*H150,3)</f>
        <v>0</v>
      </c>
      <c r="BL150" s="13" t="s">
        <v>211</v>
      </c>
      <c r="BM150" s="158" t="s">
        <v>512</v>
      </c>
    </row>
    <row r="151" spans="2:65" s="1" customFormat="1" ht="21.75" customHeight="1">
      <c r="B151" s="118"/>
      <c r="C151" s="161" t="s">
        <v>201</v>
      </c>
      <c r="D151" s="161" t="s">
        <v>134</v>
      </c>
      <c r="E151" s="162" t="s">
        <v>223</v>
      </c>
      <c r="F151" s="163" t="s">
        <v>224</v>
      </c>
      <c r="G151" s="164" t="s">
        <v>182</v>
      </c>
      <c r="H151" s="165">
        <v>2</v>
      </c>
      <c r="I151" s="166"/>
      <c r="J151" s="165">
        <f t="shared" si="15"/>
        <v>0</v>
      </c>
      <c r="K151" s="167"/>
      <c r="L151" s="168"/>
      <c r="M151" s="169" t="s">
        <v>1</v>
      </c>
      <c r="N151" s="170" t="s">
        <v>42</v>
      </c>
      <c r="P151" s="156">
        <f t="shared" si="16"/>
        <v>0</v>
      </c>
      <c r="Q151" s="156">
        <v>0</v>
      </c>
      <c r="R151" s="156">
        <f t="shared" si="17"/>
        <v>0</v>
      </c>
      <c r="S151" s="156">
        <v>0</v>
      </c>
      <c r="T151" s="157">
        <f t="shared" si="18"/>
        <v>0</v>
      </c>
      <c r="AR151" s="158" t="s">
        <v>114</v>
      </c>
      <c r="AT151" s="158" t="s">
        <v>134</v>
      </c>
      <c r="AU151" s="158" t="s">
        <v>114</v>
      </c>
      <c r="AY151" s="13" t="s">
        <v>136</v>
      </c>
      <c r="BE151" s="159">
        <f t="shared" si="19"/>
        <v>0</v>
      </c>
      <c r="BF151" s="159">
        <f t="shared" si="20"/>
        <v>0</v>
      </c>
      <c r="BG151" s="159">
        <f t="shared" si="21"/>
        <v>0</v>
      </c>
      <c r="BH151" s="159">
        <f t="shared" si="22"/>
        <v>0</v>
      </c>
      <c r="BI151" s="159">
        <f t="shared" si="23"/>
        <v>0</v>
      </c>
      <c r="BJ151" s="13" t="s">
        <v>114</v>
      </c>
      <c r="BK151" s="160">
        <f t="shared" si="24"/>
        <v>0</v>
      </c>
      <c r="BL151" s="13" t="s">
        <v>84</v>
      </c>
      <c r="BM151" s="158" t="s">
        <v>513</v>
      </c>
    </row>
    <row r="152" spans="2:65" s="1" customFormat="1" ht="16.5" customHeight="1">
      <c r="B152" s="118"/>
      <c r="C152" s="161" t="s">
        <v>205</v>
      </c>
      <c r="D152" s="161" t="s">
        <v>134</v>
      </c>
      <c r="E152" s="162" t="s">
        <v>514</v>
      </c>
      <c r="F152" s="163" t="s">
        <v>413</v>
      </c>
      <c r="G152" s="164" t="s">
        <v>233</v>
      </c>
      <c r="H152" s="165">
        <v>1</v>
      </c>
      <c r="I152" s="166"/>
      <c r="J152" s="165">
        <f t="shared" si="15"/>
        <v>0</v>
      </c>
      <c r="K152" s="167"/>
      <c r="L152" s="168"/>
      <c r="M152" s="169" t="s">
        <v>1</v>
      </c>
      <c r="N152" s="170" t="s">
        <v>42</v>
      </c>
      <c r="P152" s="156">
        <f t="shared" si="16"/>
        <v>0</v>
      </c>
      <c r="Q152" s="156">
        <v>0</v>
      </c>
      <c r="R152" s="156">
        <f t="shared" si="17"/>
        <v>0</v>
      </c>
      <c r="S152" s="156">
        <v>0</v>
      </c>
      <c r="T152" s="157">
        <f t="shared" si="18"/>
        <v>0</v>
      </c>
      <c r="AR152" s="158" t="s">
        <v>171</v>
      </c>
      <c r="AT152" s="158" t="s">
        <v>134</v>
      </c>
      <c r="AU152" s="158" t="s">
        <v>114</v>
      </c>
      <c r="AY152" s="13" t="s">
        <v>136</v>
      </c>
      <c r="BE152" s="159">
        <f t="shared" si="19"/>
        <v>0</v>
      </c>
      <c r="BF152" s="159">
        <f t="shared" si="20"/>
        <v>0</v>
      </c>
      <c r="BG152" s="159">
        <f t="shared" si="21"/>
        <v>0</v>
      </c>
      <c r="BH152" s="159">
        <f t="shared" si="22"/>
        <v>0</v>
      </c>
      <c r="BI152" s="159">
        <f t="shared" si="23"/>
        <v>0</v>
      </c>
      <c r="BJ152" s="13" t="s">
        <v>114</v>
      </c>
      <c r="BK152" s="160">
        <f t="shared" si="24"/>
        <v>0</v>
      </c>
      <c r="BL152" s="13" t="s">
        <v>144</v>
      </c>
      <c r="BM152" s="158" t="s">
        <v>515</v>
      </c>
    </row>
    <row r="153" spans="2:65" s="1" customFormat="1" ht="16.5" customHeight="1">
      <c r="B153" s="118"/>
      <c r="C153" s="148" t="s">
        <v>208</v>
      </c>
      <c r="D153" s="148" t="s">
        <v>140</v>
      </c>
      <c r="E153" s="149" t="s">
        <v>516</v>
      </c>
      <c r="F153" s="150" t="s">
        <v>221</v>
      </c>
      <c r="G153" s="151" t="s">
        <v>187</v>
      </c>
      <c r="H153" s="152">
        <v>40</v>
      </c>
      <c r="I153" s="153"/>
      <c r="J153" s="152">
        <f t="shared" si="15"/>
        <v>0</v>
      </c>
      <c r="K153" s="154"/>
      <c r="L153" s="28"/>
      <c r="M153" s="155" t="s">
        <v>1</v>
      </c>
      <c r="N153" s="117" t="s">
        <v>42</v>
      </c>
      <c r="P153" s="156">
        <f t="shared" si="16"/>
        <v>0</v>
      </c>
      <c r="Q153" s="156">
        <v>0</v>
      </c>
      <c r="R153" s="156">
        <f t="shared" si="17"/>
        <v>0</v>
      </c>
      <c r="S153" s="156">
        <v>0</v>
      </c>
      <c r="T153" s="157">
        <f t="shared" si="18"/>
        <v>0</v>
      </c>
      <c r="AR153" s="158" t="s">
        <v>159</v>
      </c>
      <c r="AT153" s="158" t="s">
        <v>140</v>
      </c>
      <c r="AU153" s="158" t="s">
        <v>114</v>
      </c>
      <c r="AY153" s="13" t="s">
        <v>136</v>
      </c>
      <c r="BE153" s="159">
        <f t="shared" si="19"/>
        <v>0</v>
      </c>
      <c r="BF153" s="159">
        <f t="shared" si="20"/>
        <v>0</v>
      </c>
      <c r="BG153" s="159">
        <f t="shared" si="21"/>
        <v>0</v>
      </c>
      <c r="BH153" s="159">
        <f t="shared" si="22"/>
        <v>0</v>
      </c>
      <c r="BI153" s="159">
        <f t="shared" si="23"/>
        <v>0</v>
      </c>
      <c r="BJ153" s="13" t="s">
        <v>114</v>
      </c>
      <c r="BK153" s="160">
        <f t="shared" si="24"/>
        <v>0</v>
      </c>
      <c r="BL153" s="13" t="s">
        <v>159</v>
      </c>
      <c r="BM153" s="158" t="s">
        <v>517</v>
      </c>
    </row>
    <row r="154" spans="2:65" s="1" customFormat="1" ht="16.5" customHeight="1">
      <c r="B154" s="118"/>
      <c r="C154" s="161" t="s">
        <v>213</v>
      </c>
      <c r="D154" s="161" t="s">
        <v>134</v>
      </c>
      <c r="E154" s="162" t="s">
        <v>236</v>
      </c>
      <c r="F154" s="163" t="s">
        <v>237</v>
      </c>
      <c r="G154" s="164" t="s">
        <v>158</v>
      </c>
      <c r="H154" s="166"/>
      <c r="I154" s="166"/>
      <c r="J154" s="165">
        <f t="shared" si="15"/>
        <v>0</v>
      </c>
      <c r="K154" s="167"/>
      <c r="L154" s="168"/>
      <c r="M154" s="169" t="s">
        <v>1</v>
      </c>
      <c r="N154" s="170" t="s">
        <v>42</v>
      </c>
      <c r="P154" s="156">
        <f t="shared" si="16"/>
        <v>0</v>
      </c>
      <c r="Q154" s="156">
        <v>0</v>
      </c>
      <c r="R154" s="156">
        <f t="shared" si="17"/>
        <v>0</v>
      </c>
      <c r="S154" s="156">
        <v>0</v>
      </c>
      <c r="T154" s="157">
        <f t="shared" si="18"/>
        <v>0</v>
      </c>
      <c r="AR154" s="158" t="s">
        <v>114</v>
      </c>
      <c r="AT154" s="158" t="s">
        <v>134</v>
      </c>
      <c r="AU154" s="158" t="s">
        <v>114</v>
      </c>
      <c r="AY154" s="13" t="s">
        <v>136</v>
      </c>
      <c r="BE154" s="159">
        <f t="shared" si="19"/>
        <v>0</v>
      </c>
      <c r="BF154" s="159">
        <f t="shared" si="20"/>
        <v>0</v>
      </c>
      <c r="BG154" s="159">
        <f t="shared" si="21"/>
        <v>0</v>
      </c>
      <c r="BH154" s="159">
        <f t="shared" si="22"/>
        <v>0</v>
      </c>
      <c r="BI154" s="159">
        <f t="shared" si="23"/>
        <v>0</v>
      </c>
      <c r="BJ154" s="13" t="s">
        <v>114</v>
      </c>
      <c r="BK154" s="160">
        <f t="shared" si="24"/>
        <v>0</v>
      </c>
      <c r="BL154" s="13" t="s">
        <v>84</v>
      </c>
      <c r="BM154" s="158" t="s">
        <v>518</v>
      </c>
    </row>
    <row r="155" spans="2:65" s="1" customFormat="1" ht="16.5" customHeight="1">
      <c r="B155" s="118"/>
      <c r="C155" s="148" t="s">
        <v>219</v>
      </c>
      <c r="D155" s="148" t="s">
        <v>140</v>
      </c>
      <c r="E155" s="149" t="s">
        <v>240</v>
      </c>
      <c r="F155" s="150" t="s">
        <v>241</v>
      </c>
      <c r="G155" s="151" t="s">
        <v>158</v>
      </c>
      <c r="H155" s="153"/>
      <c r="I155" s="153"/>
      <c r="J155" s="152">
        <f t="shared" si="15"/>
        <v>0</v>
      </c>
      <c r="K155" s="154"/>
      <c r="L155" s="28"/>
      <c r="M155" s="155" t="s">
        <v>1</v>
      </c>
      <c r="N155" s="117" t="s">
        <v>42</v>
      </c>
      <c r="P155" s="156">
        <f t="shared" si="16"/>
        <v>0</v>
      </c>
      <c r="Q155" s="156">
        <v>0</v>
      </c>
      <c r="R155" s="156">
        <f t="shared" si="17"/>
        <v>0</v>
      </c>
      <c r="S155" s="156">
        <v>0</v>
      </c>
      <c r="T155" s="157">
        <f t="shared" si="18"/>
        <v>0</v>
      </c>
      <c r="AR155" s="158" t="s">
        <v>159</v>
      </c>
      <c r="AT155" s="158" t="s">
        <v>140</v>
      </c>
      <c r="AU155" s="158" t="s">
        <v>114</v>
      </c>
      <c r="AY155" s="13" t="s">
        <v>136</v>
      </c>
      <c r="BE155" s="159">
        <f t="shared" si="19"/>
        <v>0</v>
      </c>
      <c r="BF155" s="159">
        <f t="shared" si="20"/>
        <v>0</v>
      </c>
      <c r="BG155" s="159">
        <f t="shared" si="21"/>
        <v>0</v>
      </c>
      <c r="BH155" s="159">
        <f t="shared" si="22"/>
        <v>0</v>
      </c>
      <c r="BI155" s="159">
        <f t="shared" si="23"/>
        <v>0</v>
      </c>
      <c r="BJ155" s="13" t="s">
        <v>114</v>
      </c>
      <c r="BK155" s="160">
        <f t="shared" si="24"/>
        <v>0</v>
      </c>
      <c r="BL155" s="13" t="s">
        <v>159</v>
      </c>
      <c r="BM155" s="158" t="s">
        <v>519</v>
      </c>
    </row>
    <row r="156" spans="2:65" s="11" customFormat="1" ht="22.9" customHeight="1">
      <c r="B156" s="136"/>
      <c r="D156" s="137" t="s">
        <v>75</v>
      </c>
      <c r="E156" s="146" t="s">
        <v>243</v>
      </c>
      <c r="F156" s="146" t="s">
        <v>244</v>
      </c>
      <c r="I156" s="139"/>
      <c r="J156" s="147">
        <f>BK156</f>
        <v>0</v>
      </c>
      <c r="L156" s="136"/>
      <c r="M156" s="141"/>
      <c r="P156" s="142">
        <f>SUM(P157:P161)</f>
        <v>0</v>
      </c>
      <c r="R156" s="142">
        <f>SUM(R157:R161)</f>
        <v>0</v>
      </c>
      <c r="T156" s="143">
        <f>SUM(T157:T161)</f>
        <v>0</v>
      </c>
      <c r="AR156" s="137" t="s">
        <v>144</v>
      </c>
      <c r="AT156" s="144" t="s">
        <v>75</v>
      </c>
      <c r="AU156" s="144" t="s">
        <v>84</v>
      </c>
      <c r="AY156" s="137" t="s">
        <v>136</v>
      </c>
      <c r="BK156" s="145">
        <f>SUM(BK157:BK161)</f>
        <v>0</v>
      </c>
    </row>
    <row r="157" spans="2:65" s="1" customFormat="1" ht="33" customHeight="1">
      <c r="B157" s="118"/>
      <c r="C157" s="148" t="s">
        <v>7</v>
      </c>
      <c r="D157" s="148" t="s">
        <v>140</v>
      </c>
      <c r="E157" s="149" t="s">
        <v>520</v>
      </c>
      <c r="F157" s="150" t="s">
        <v>521</v>
      </c>
      <c r="G157" s="151" t="s">
        <v>143</v>
      </c>
      <c r="H157" s="152">
        <v>30</v>
      </c>
      <c r="I157" s="153"/>
      <c r="J157" s="152">
        <f>ROUND(I157*H157,3)</f>
        <v>0</v>
      </c>
      <c r="K157" s="154"/>
      <c r="L157" s="28"/>
      <c r="M157" s="155" t="s">
        <v>1</v>
      </c>
      <c r="N157" s="117" t="s">
        <v>42</v>
      </c>
      <c r="P157" s="156">
        <f>O157*H157</f>
        <v>0</v>
      </c>
      <c r="Q157" s="156">
        <v>0</v>
      </c>
      <c r="R157" s="156">
        <f>Q157*H157</f>
        <v>0</v>
      </c>
      <c r="S157" s="156">
        <v>0</v>
      </c>
      <c r="T157" s="157">
        <f>S157*H157</f>
        <v>0</v>
      </c>
      <c r="AR157" s="158" t="s">
        <v>159</v>
      </c>
      <c r="AT157" s="158" t="s">
        <v>140</v>
      </c>
      <c r="AU157" s="158" t="s">
        <v>114</v>
      </c>
      <c r="AY157" s="13" t="s">
        <v>136</v>
      </c>
      <c r="BE157" s="159">
        <f>IF(N157="základná",J157,0)</f>
        <v>0</v>
      </c>
      <c r="BF157" s="159">
        <f>IF(N157="znížená",J157,0)</f>
        <v>0</v>
      </c>
      <c r="BG157" s="159">
        <f>IF(N157="zákl. prenesená",J157,0)</f>
        <v>0</v>
      </c>
      <c r="BH157" s="159">
        <f>IF(N157="zníž. prenesená",J157,0)</f>
        <v>0</v>
      </c>
      <c r="BI157" s="159">
        <f>IF(N157="nulová",J157,0)</f>
        <v>0</v>
      </c>
      <c r="BJ157" s="13" t="s">
        <v>114</v>
      </c>
      <c r="BK157" s="160">
        <f>ROUND(I157*H157,3)</f>
        <v>0</v>
      </c>
      <c r="BL157" s="13" t="s">
        <v>159</v>
      </c>
      <c r="BM157" s="158" t="s">
        <v>522</v>
      </c>
    </row>
    <row r="158" spans="2:65" s="1" customFormat="1" ht="33" customHeight="1">
      <c r="B158" s="118"/>
      <c r="C158" s="148" t="s">
        <v>226</v>
      </c>
      <c r="D158" s="148" t="s">
        <v>140</v>
      </c>
      <c r="E158" s="149" t="s">
        <v>258</v>
      </c>
      <c r="F158" s="150" t="s">
        <v>523</v>
      </c>
      <c r="G158" s="151" t="s">
        <v>143</v>
      </c>
      <c r="H158" s="152">
        <v>30</v>
      </c>
      <c r="I158" s="153"/>
      <c r="J158" s="152">
        <f>ROUND(I158*H158,3)</f>
        <v>0</v>
      </c>
      <c r="K158" s="154"/>
      <c r="L158" s="28"/>
      <c r="M158" s="155" t="s">
        <v>1</v>
      </c>
      <c r="N158" s="117" t="s">
        <v>42</v>
      </c>
      <c r="P158" s="156">
        <f>O158*H158</f>
        <v>0</v>
      </c>
      <c r="Q158" s="156">
        <v>0</v>
      </c>
      <c r="R158" s="156">
        <f>Q158*H158</f>
        <v>0</v>
      </c>
      <c r="S158" s="156">
        <v>0</v>
      </c>
      <c r="T158" s="157">
        <f>S158*H158</f>
        <v>0</v>
      </c>
      <c r="AR158" s="158" t="s">
        <v>159</v>
      </c>
      <c r="AT158" s="158" t="s">
        <v>140</v>
      </c>
      <c r="AU158" s="158" t="s">
        <v>114</v>
      </c>
      <c r="AY158" s="13" t="s">
        <v>136</v>
      </c>
      <c r="BE158" s="159">
        <f>IF(N158="základná",J158,0)</f>
        <v>0</v>
      </c>
      <c r="BF158" s="159">
        <f>IF(N158="znížená",J158,0)</f>
        <v>0</v>
      </c>
      <c r="BG158" s="159">
        <f>IF(N158="zákl. prenesená",J158,0)</f>
        <v>0</v>
      </c>
      <c r="BH158" s="159">
        <f>IF(N158="zníž. prenesená",J158,0)</f>
        <v>0</v>
      </c>
      <c r="BI158" s="159">
        <f>IF(N158="nulová",J158,0)</f>
        <v>0</v>
      </c>
      <c r="BJ158" s="13" t="s">
        <v>114</v>
      </c>
      <c r="BK158" s="160">
        <f>ROUND(I158*H158,3)</f>
        <v>0</v>
      </c>
      <c r="BL158" s="13" t="s">
        <v>159</v>
      </c>
      <c r="BM158" s="158" t="s">
        <v>524</v>
      </c>
    </row>
    <row r="159" spans="2:65" s="1" customFormat="1" ht="37.9" customHeight="1">
      <c r="B159" s="118"/>
      <c r="C159" s="148" t="s">
        <v>230</v>
      </c>
      <c r="D159" s="148" t="s">
        <v>140</v>
      </c>
      <c r="E159" s="149" t="s">
        <v>525</v>
      </c>
      <c r="F159" s="150" t="s">
        <v>526</v>
      </c>
      <c r="G159" s="151" t="s">
        <v>143</v>
      </c>
      <c r="H159" s="152">
        <v>30</v>
      </c>
      <c r="I159" s="153"/>
      <c r="J159" s="152">
        <f>ROUND(I159*H159,3)</f>
        <v>0</v>
      </c>
      <c r="K159" s="154"/>
      <c r="L159" s="28"/>
      <c r="M159" s="155" t="s">
        <v>1</v>
      </c>
      <c r="N159" s="117" t="s">
        <v>42</v>
      </c>
      <c r="P159" s="156">
        <f>O159*H159</f>
        <v>0</v>
      </c>
      <c r="Q159" s="156">
        <v>0</v>
      </c>
      <c r="R159" s="156">
        <f>Q159*H159</f>
        <v>0</v>
      </c>
      <c r="S159" s="156">
        <v>0</v>
      </c>
      <c r="T159" s="157">
        <f>S159*H159</f>
        <v>0</v>
      </c>
      <c r="AR159" s="158" t="s">
        <v>84</v>
      </c>
      <c r="AT159" s="158" t="s">
        <v>140</v>
      </c>
      <c r="AU159" s="158" t="s">
        <v>114</v>
      </c>
      <c r="AY159" s="13" t="s">
        <v>136</v>
      </c>
      <c r="BE159" s="159">
        <f>IF(N159="základná",J159,0)</f>
        <v>0</v>
      </c>
      <c r="BF159" s="159">
        <f>IF(N159="znížená",J159,0)</f>
        <v>0</v>
      </c>
      <c r="BG159" s="159">
        <f>IF(N159="zákl. prenesená",J159,0)</f>
        <v>0</v>
      </c>
      <c r="BH159" s="159">
        <f>IF(N159="zníž. prenesená",J159,0)</f>
        <v>0</v>
      </c>
      <c r="BI159" s="159">
        <f>IF(N159="nulová",J159,0)</f>
        <v>0</v>
      </c>
      <c r="BJ159" s="13" t="s">
        <v>114</v>
      </c>
      <c r="BK159" s="160">
        <f>ROUND(I159*H159,3)</f>
        <v>0</v>
      </c>
      <c r="BL159" s="13" t="s">
        <v>84</v>
      </c>
      <c r="BM159" s="158" t="s">
        <v>527</v>
      </c>
    </row>
    <row r="160" spans="2:65" s="1" customFormat="1" ht="24.2" customHeight="1">
      <c r="B160" s="118"/>
      <c r="C160" s="148" t="s">
        <v>235</v>
      </c>
      <c r="D160" s="148" t="s">
        <v>140</v>
      </c>
      <c r="E160" s="149" t="s">
        <v>528</v>
      </c>
      <c r="F160" s="150" t="s">
        <v>259</v>
      </c>
      <c r="G160" s="151" t="s">
        <v>143</v>
      </c>
      <c r="H160" s="152">
        <v>30</v>
      </c>
      <c r="I160" s="153"/>
      <c r="J160" s="152">
        <f>ROUND(I160*H160,3)</f>
        <v>0</v>
      </c>
      <c r="K160" s="154"/>
      <c r="L160" s="28"/>
      <c r="M160" s="155" t="s">
        <v>1</v>
      </c>
      <c r="N160" s="117" t="s">
        <v>42</v>
      </c>
      <c r="P160" s="156">
        <f>O160*H160</f>
        <v>0</v>
      </c>
      <c r="Q160" s="156">
        <v>0</v>
      </c>
      <c r="R160" s="156">
        <f>Q160*H160</f>
        <v>0</v>
      </c>
      <c r="S160" s="156">
        <v>0</v>
      </c>
      <c r="T160" s="157">
        <f>S160*H160</f>
        <v>0</v>
      </c>
      <c r="AR160" s="158" t="s">
        <v>159</v>
      </c>
      <c r="AT160" s="158" t="s">
        <v>140</v>
      </c>
      <c r="AU160" s="158" t="s">
        <v>114</v>
      </c>
      <c r="AY160" s="13" t="s">
        <v>136</v>
      </c>
      <c r="BE160" s="159">
        <f>IF(N160="základná",J160,0)</f>
        <v>0</v>
      </c>
      <c r="BF160" s="159">
        <f>IF(N160="znížená",J160,0)</f>
        <v>0</v>
      </c>
      <c r="BG160" s="159">
        <f>IF(N160="zákl. prenesená",J160,0)</f>
        <v>0</v>
      </c>
      <c r="BH160" s="159">
        <f>IF(N160="zníž. prenesená",J160,0)</f>
        <v>0</v>
      </c>
      <c r="BI160" s="159">
        <f>IF(N160="nulová",J160,0)</f>
        <v>0</v>
      </c>
      <c r="BJ160" s="13" t="s">
        <v>114</v>
      </c>
      <c r="BK160" s="160">
        <f>ROUND(I160*H160,3)</f>
        <v>0</v>
      </c>
      <c r="BL160" s="13" t="s">
        <v>159</v>
      </c>
      <c r="BM160" s="158" t="s">
        <v>529</v>
      </c>
    </row>
    <row r="161" spans="2:65" s="1" customFormat="1" ht="24.2" customHeight="1">
      <c r="B161" s="118"/>
      <c r="C161" s="148" t="s">
        <v>239</v>
      </c>
      <c r="D161" s="148" t="s">
        <v>140</v>
      </c>
      <c r="E161" s="149" t="s">
        <v>262</v>
      </c>
      <c r="F161" s="150" t="s">
        <v>263</v>
      </c>
      <c r="G161" s="151" t="s">
        <v>143</v>
      </c>
      <c r="H161" s="152">
        <v>4</v>
      </c>
      <c r="I161" s="153"/>
      <c r="J161" s="152">
        <f>ROUND(I161*H161,3)</f>
        <v>0</v>
      </c>
      <c r="K161" s="154"/>
      <c r="L161" s="28"/>
      <c r="M161" s="155" t="s">
        <v>1</v>
      </c>
      <c r="N161" s="117" t="s">
        <v>42</v>
      </c>
      <c r="P161" s="156">
        <f>O161*H161</f>
        <v>0</v>
      </c>
      <c r="Q161" s="156">
        <v>0</v>
      </c>
      <c r="R161" s="156">
        <f>Q161*H161</f>
        <v>0</v>
      </c>
      <c r="S161" s="156">
        <v>0</v>
      </c>
      <c r="T161" s="157">
        <f>S161*H161</f>
        <v>0</v>
      </c>
      <c r="AR161" s="158" t="s">
        <v>159</v>
      </c>
      <c r="AT161" s="158" t="s">
        <v>140</v>
      </c>
      <c r="AU161" s="158" t="s">
        <v>114</v>
      </c>
      <c r="AY161" s="13" t="s">
        <v>136</v>
      </c>
      <c r="BE161" s="159">
        <f>IF(N161="základná",J161,0)</f>
        <v>0</v>
      </c>
      <c r="BF161" s="159">
        <f>IF(N161="znížená",J161,0)</f>
        <v>0</v>
      </c>
      <c r="BG161" s="159">
        <f>IF(N161="zákl. prenesená",J161,0)</f>
        <v>0</v>
      </c>
      <c r="BH161" s="159">
        <f>IF(N161="zníž. prenesená",J161,0)</f>
        <v>0</v>
      </c>
      <c r="BI161" s="159">
        <f>IF(N161="nulová",J161,0)</f>
        <v>0</v>
      </c>
      <c r="BJ161" s="13" t="s">
        <v>114</v>
      </c>
      <c r="BK161" s="160">
        <f>ROUND(I161*H161,3)</f>
        <v>0</v>
      </c>
      <c r="BL161" s="13" t="s">
        <v>159</v>
      </c>
      <c r="BM161" s="158" t="s">
        <v>530</v>
      </c>
    </row>
    <row r="162" spans="2:65" s="11" customFormat="1" ht="22.9" customHeight="1">
      <c r="B162" s="136"/>
      <c r="D162" s="137" t="s">
        <v>75</v>
      </c>
      <c r="E162" s="146" t="s">
        <v>265</v>
      </c>
      <c r="F162" s="146" t="s">
        <v>531</v>
      </c>
      <c r="I162" s="139"/>
      <c r="J162" s="147">
        <f>BK162</f>
        <v>0</v>
      </c>
      <c r="L162" s="136"/>
      <c r="M162" s="141"/>
      <c r="P162" s="142">
        <f>P163</f>
        <v>0</v>
      </c>
      <c r="R162" s="142">
        <f>R163</f>
        <v>0</v>
      </c>
      <c r="T162" s="143">
        <f>T163</f>
        <v>0</v>
      </c>
      <c r="AR162" s="137" t="s">
        <v>144</v>
      </c>
      <c r="AT162" s="144" t="s">
        <v>75</v>
      </c>
      <c r="AU162" s="144" t="s">
        <v>84</v>
      </c>
      <c r="AY162" s="137" t="s">
        <v>136</v>
      </c>
      <c r="BK162" s="145">
        <f>BK163</f>
        <v>0</v>
      </c>
    </row>
    <row r="163" spans="2:65" s="1" customFormat="1" ht="24.2" customHeight="1">
      <c r="B163" s="118"/>
      <c r="C163" s="148" t="s">
        <v>245</v>
      </c>
      <c r="D163" s="148" t="s">
        <v>140</v>
      </c>
      <c r="E163" s="149" t="s">
        <v>532</v>
      </c>
      <c r="F163" s="150" t="s">
        <v>269</v>
      </c>
      <c r="G163" s="151" t="s">
        <v>143</v>
      </c>
      <c r="H163" s="152">
        <v>30</v>
      </c>
      <c r="I163" s="153"/>
      <c r="J163" s="152">
        <f>ROUND(I163*H163,3)</f>
        <v>0</v>
      </c>
      <c r="K163" s="154"/>
      <c r="L163" s="28"/>
      <c r="M163" s="171" t="s">
        <v>1</v>
      </c>
      <c r="N163" s="172" t="s">
        <v>42</v>
      </c>
      <c r="O163" s="173"/>
      <c r="P163" s="174">
        <f>O163*H163</f>
        <v>0</v>
      </c>
      <c r="Q163" s="174">
        <v>0</v>
      </c>
      <c r="R163" s="174">
        <f>Q163*H163</f>
        <v>0</v>
      </c>
      <c r="S163" s="174">
        <v>0</v>
      </c>
      <c r="T163" s="175">
        <f>S163*H163</f>
        <v>0</v>
      </c>
      <c r="AR163" s="158" t="s">
        <v>159</v>
      </c>
      <c r="AT163" s="158" t="s">
        <v>140</v>
      </c>
      <c r="AU163" s="158" t="s">
        <v>114</v>
      </c>
      <c r="AY163" s="13" t="s">
        <v>136</v>
      </c>
      <c r="BE163" s="159">
        <f>IF(N163="základná",J163,0)</f>
        <v>0</v>
      </c>
      <c r="BF163" s="159">
        <f>IF(N163="znížená",J163,0)</f>
        <v>0</v>
      </c>
      <c r="BG163" s="159">
        <f>IF(N163="zákl. prenesená",J163,0)</f>
        <v>0</v>
      </c>
      <c r="BH163" s="159">
        <f>IF(N163="zníž. prenesená",J163,0)</f>
        <v>0</v>
      </c>
      <c r="BI163" s="159">
        <f>IF(N163="nulová",J163,0)</f>
        <v>0</v>
      </c>
      <c r="BJ163" s="13" t="s">
        <v>114</v>
      </c>
      <c r="BK163" s="160">
        <f>ROUND(I163*H163,3)</f>
        <v>0</v>
      </c>
      <c r="BL163" s="13" t="s">
        <v>159</v>
      </c>
      <c r="BM163" s="158" t="s">
        <v>533</v>
      </c>
    </row>
    <row r="164" spans="2:65" s="1" customFormat="1" ht="6.95" customHeight="1">
      <c r="B164" s="43"/>
      <c r="C164" s="44"/>
      <c r="D164" s="44"/>
      <c r="E164" s="44"/>
      <c r="F164" s="44"/>
      <c r="G164" s="44"/>
      <c r="H164" s="44"/>
      <c r="I164" s="44"/>
      <c r="J164" s="44"/>
      <c r="K164" s="44"/>
      <c r="L164" s="28"/>
    </row>
  </sheetData>
  <autoFilter ref="C131:K163" xr:uid="{00000000-0009-0000-0000-000003000000}"/>
  <mergeCells count="14">
    <mergeCell ref="D110:F110"/>
    <mergeCell ref="E122:H122"/>
    <mergeCell ref="E124:H124"/>
    <mergeCell ref="L2:V2"/>
    <mergeCell ref="E87:H87"/>
    <mergeCell ref="D106:F106"/>
    <mergeCell ref="D107:F107"/>
    <mergeCell ref="D108:F108"/>
    <mergeCell ref="D109:F109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scale="87" fitToHeight="100" orientation="portrait" blackAndWhite="1" r:id="rId1"/>
  <headerFooter>
    <oddFooter>&amp;CStrana &amp;P z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2:BM143"/>
  <sheetViews>
    <sheetView showGridLines="0" workbookViewId="0"/>
  </sheetViews>
  <sheetFormatPr defaultRowHeight="11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59" t="s">
        <v>5</v>
      </c>
      <c r="M2" s="260"/>
      <c r="N2" s="260"/>
      <c r="O2" s="260"/>
      <c r="P2" s="260"/>
      <c r="Q2" s="260"/>
      <c r="R2" s="260"/>
      <c r="S2" s="260"/>
      <c r="T2" s="260"/>
      <c r="U2" s="260"/>
      <c r="V2" s="260"/>
      <c r="AT2" s="13" t="s">
        <v>94</v>
      </c>
    </row>
    <row r="3" spans="2:46" ht="6.95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76</v>
      </c>
    </row>
    <row r="4" spans="2:46" ht="24.95" customHeight="1">
      <c r="B4" s="16"/>
      <c r="D4" s="17" t="s">
        <v>95</v>
      </c>
      <c r="L4" s="16"/>
      <c r="M4" s="87" t="s">
        <v>9</v>
      </c>
      <c r="AT4" s="13" t="s">
        <v>3</v>
      </c>
    </row>
    <row r="5" spans="2:46" ht="6.95" customHeight="1">
      <c r="B5" s="16"/>
      <c r="L5" s="16"/>
    </row>
    <row r="6" spans="2:46" ht="12" customHeight="1">
      <c r="B6" s="16"/>
      <c r="D6" s="23" t="s">
        <v>14</v>
      </c>
      <c r="L6" s="16"/>
    </row>
    <row r="7" spans="2:46" ht="16.5" customHeight="1">
      <c r="B7" s="16"/>
      <c r="E7" s="303" t="str">
        <f>'Rekapitulácia stavby'!K6</f>
        <v>Prekládka diaľkového ovládania rozvádzača na tepelnom velíne</v>
      </c>
      <c r="F7" s="304"/>
      <c r="G7" s="304"/>
      <c r="H7" s="304"/>
      <c r="L7" s="16"/>
    </row>
    <row r="8" spans="2:46" s="1" customFormat="1" ht="12" customHeight="1">
      <c r="B8" s="28"/>
      <c r="D8" s="23" t="s">
        <v>96</v>
      </c>
      <c r="L8" s="28"/>
    </row>
    <row r="9" spans="2:46" s="1" customFormat="1" ht="16.5" customHeight="1">
      <c r="B9" s="28"/>
      <c r="E9" s="292" t="s">
        <v>534</v>
      </c>
      <c r="F9" s="305"/>
      <c r="G9" s="305"/>
      <c r="H9" s="305"/>
      <c r="L9" s="28"/>
    </row>
    <row r="10" spans="2:46" s="1" customFormat="1">
      <c r="B10" s="28"/>
      <c r="L10" s="28"/>
    </row>
    <row r="11" spans="2:46" s="1" customFormat="1" ht="12" customHeight="1">
      <c r="B11" s="28"/>
      <c r="D11" s="23" t="s">
        <v>16</v>
      </c>
      <c r="F11" s="21" t="s">
        <v>1</v>
      </c>
      <c r="I11" s="23" t="s">
        <v>17</v>
      </c>
      <c r="J11" s="21" t="s">
        <v>1</v>
      </c>
      <c r="L11" s="28"/>
    </row>
    <row r="12" spans="2:46" s="1" customFormat="1" ht="12" customHeight="1">
      <c r="B12" s="28"/>
      <c r="D12" s="23" t="s">
        <v>18</v>
      </c>
      <c r="F12" s="21" t="s">
        <v>19</v>
      </c>
      <c r="I12" s="23" t="s">
        <v>20</v>
      </c>
      <c r="J12" s="51" t="str">
        <f>'Rekapitulácia stavby'!AN8</f>
        <v>30. 6. 2020</v>
      </c>
      <c r="L12" s="28"/>
    </row>
    <row r="13" spans="2:46" s="1" customFormat="1" ht="10.9" customHeight="1">
      <c r="B13" s="28"/>
      <c r="L13" s="28"/>
    </row>
    <row r="14" spans="2:46" s="1" customFormat="1" ht="12" customHeight="1">
      <c r="B14" s="28"/>
      <c r="D14" s="23" t="s">
        <v>22</v>
      </c>
      <c r="I14" s="23" t="s">
        <v>23</v>
      </c>
      <c r="J14" s="21" t="s">
        <v>1</v>
      </c>
      <c r="L14" s="28"/>
    </row>
    <row r="15" spans="2:46" s="1" customFormat="1" ht="18" customHeight="1">
      <c r="B15" s="28"/>
      <c r="E15" s="21" t="s">
        <v>19</v>
      </c>
      <c r="I15" s="23" t="s">
        <v>24</v>
      </c>
      <c r="J15" s="21" t="s">
        <v>1</v>
      </c>
      <c r="L15" s="28"/>
    </row>
    <row r="16" spans="2:46" s="1" customFormat="1" ht="6.95" customHeight="1">
      <c r="B16" s="28"/>
      <c r="L16" s="28"/>
    </row>
    <row r="17" spans="2:12" s="1" customFormat="1" ht="12" customHeight="1">
      <c r="B17" s="28"/>
      <c r="D17" s="23" t="s">
        <v>25</v>
      </c>
      <c r="I17" s="23" t="s">
        <v>23</v>
      </c>
      <c r="J17" s="24" t="str">
        <f>'Rekapitulácia stavby'!AN13</f>
        <v>Vyplň údaj</v>
      </c>
      <c r="L17" s="28"/>
    </row>
    <row r="18" spans="2:12" s="1" customFormat="1" ht="18" customHeight="1">
      <c r="B18" s="28"/>
      <c r="E18" s="306" t="str">
        <f>'Rekapitulácia stavby'!E14</f>
        <v>Vyplň údaj</v>
      </c>
      <c r="F18" s="274"/>
      <c r="G18" s="274"/>
      <c r="H18" s="274"/>
      <c r="I18" s="23" t="s">
        <v>24</v>
      </c>
      <c r="J18" s="24" t="str">
        <f>'Rekapitulácia stavby'!AN14</f>
        <v>Vyplň údaj</v>
      </c>
      <c r="L18" s="28"/>
    </row>
    <row r="19" spans="2:12" s="1" customFormat="1" ht="6.95" customHeight="1">
      <c r="B19" s="28"/>
      <c r="L19" s="28"/>
    </row>
    <row r="20" spans="2:12" s="1" customFormat="1" ht="12" customHeight="1">
      <c r="B20" s="28"/>
      <c r="D20" s="23" t="s">
        <v>27</v>
      </c>
      <c r="I20" s="23" t="s">
        <v>23</v>
      </c>
      <c r="J20" s="21" t="s">
        <v>28</v>
      </c>
      <c r="L20" s="28"/>
    </row>
    <row r="21" spans="2:12" s="1" customFormat="1" ht="18" customHeight="1">
      <c r="B21" s="28"/>
      <c r="E21" s="21" t="s">
        <v>29</v>
      </c>
      <c r="I21" s="23" t="s">
        <v>24</v>
      </c>
      <c r="J21" s="21" t="s">
        <v>30</v>
      </c>
      <c r="L21" s="28"/>
    </row>
    <row r="22" spans="2:12" s="1" customFormat="1" ht="6.95" customHeight="1">
      <c r="B22" s="28"/>
      <c r="L22" s="28"/>
    </row>
    <row r="23" spans="2:12" s="1" customFormat="1" ht="12" customHeight="1">
      <c r="B23" s="28"/>
      <c r="D23" s="23" t="s">
        <v>33</v>
      </c>
      <c r="I23" s="23" t="s">
        <v>23</v>
      </c>
      <c r="J23" s="21" t="s">
        <v>1</v>
      </c>
      <c r="L23" s="28"/>
    </row>
    <row r="24" spans="2:12" s="1" customFormat="1" ht="18" customHeight="1">
      <c r="B24" s="28"/>
      <c r="E24" s="21" t="s">
        <v>34</v>
      </c>
      <c r="I24" s="23" t="s">
        <v>24</v>
      </c>
      <c r="J24" s="21" t="s">
        <v>1</v>
      </c>
      <c r="L24" s="28"/>
    </row>
    <row r="25" spans="2:12" s="1" customFormat="1" ht="6.95" customHeight="1">
      <c r="B25" s="28"/>
      <c r="L25" s="28"/>
    </row>
    <row r="26" spans="2:12" s="1" customFormat="1" ht="12" customHeight="1">
      <c r="B26" s="28"/>
      <c r="D26" s="23" t="s">
        <v>35</v>
      </c>
      <c r="L26" s="28"/>
    </row>
    <row r="27" spans="2:12" s="7" customFormat="1" ht="16.5" customHeight="1">
      <c r="B27" s="88"/>
      <c r="E27" s="278" t="s">
        <v>1</v>
      </c>
      <c r="F27" s="278"/>
      <c r="G27" s="278"/>
      <c r="H27" s="278"/>
      <c r="L27" s="88"/>
    </row>
    <row r="28" spans="2:12" s="1" customFormat="1" ht="6.95" customHeight="1">
      <c r="B28" s="28"/>
      <c r="L28" s="28"/>
    </row>
    <row r="29" spans="2:12" s="1" customFormat="1" ht="6.95" customHeight="1">
      <c r="B29" s="28"/>
      <c r="D29" s="52"/>
      <c r="E29" s="52"/>
      <c r="F29" s="52"/>
      <c r="G29" s="52"/>
      <c r="H29" s="52"/>
      <c r="I29" s="52"/>
      <c r="J29" s="52"/>
      <c r="K29" s="52"/>
      <c r="L29" s="28"/>
    </row>
    <row r="30" spans="2:12" s="1" customFormat="1" ht="14.45" customHeight="1">
      <c r="B30" s="28"/>
      <c r="D30" s="21" t="s">
        <v>98</v>
      </c>
      <c r="J30" s="89">
        <f>J96</f>
        <v>0</v>
      </c>
      <c r="L30" s="28"/>
    </row>
    <row r="31" spans="2:12" s="1" customFormat="1" ht="14.45" customHeight="1">
      <c r="B31" s="28"/>
      <c r="D31" s="90" t="s">
        <v>99</v>
      </c>
      <c r="J31" s="89">
        <f>J103</f>
        <v>0</v>
      </c>
      <c r="L31" s="28"/>
    </row>
    <row r="32" spans="2:12" s="1" customFormat="1" ht="25.35" customHeight="1">
      <c r="B32" s="28"/>
      <c r="D32" s="91" t="s">
        <v>36</v>
      </c>
      <c r="J32" s="65">
        <f>ROUND(J30 + J31, 2)</f>
        <v>0</v>
      </c>
      <c r="L32" s="28"/>
    </row>
    <row r="33" spans="2:12" s="1" customFormat="1" ht="6.95" customHeight="1">
      <c r="B33" s="28"/>
      <c r="D33" s="52"/>
      <c r="E33" s="52"/>
      <c r="F33" s="52"/>
      <c r="G33" s="52"/>
      <c r="H33" s="52"/>
      <c r="I33" s="52"/>
      <c r="J33" s="52"/>
      <c r="K33" s="52"/>
      <c r="L33" s="28"/>
    </row>
    <row r="34" spans="2:12" s="1" customFormat="1" ht="14.45" customHeight="1">
      <c r="B34" s="28"/>
      <c r="F34" s="31" t="s">
        <v>38</v>
      </c>
      <c r="I34" s="31" t="s">
        <v>37</v>
      </c>
      <c r="J34" s="31" t="s">
        <v>39</v>
      </c>
      <c r="L34" s="28"/>
    </row>
    <row r="35" spans="2:12" s="1" customFormat="1" ht="14.45" customHeight="1">
      <c r="B35" s="28"/>
      <c r="D35" s="54" t="s">
        <v>40</v>
      </c>
      <c r="E35" s="33" t="s">
        <v>41</v>
      </c>
      <c r="F35" s="92">
        <f>ROUND((SUM(BE103:BE110) + SUM(BE130:BE142)),  2)</f>
        <v>0</v>
      </c>
      <c r="G35" s="93"/>
      <c r="H35" s="93"/>
      <c r="I35" s="94">
        <v>0.2</v>
      </c>
      <c r="J35" s="92">
        <f>ROUND(((SUM(BE103:BE110) + SUM(BE130:BE142))*I35),  2)</f>
        <v>0</v>
      </c>
      <c r="L35" s="28"/>
    </row>
    <row r="36" spans="2:12" s="1" customFormat="1" ht="14.45" customHeight="1">
      <c r="B36" s="28"/>
      <c r="E36" s="33" t="s">
        <v>42</v>
      </c>
      <c r="F36" s="92">
        <f>ROUND((SUM(BF103:BF110) + SUM(BF130:BF142)),  2)</f>
        <v>0</v>
      </c>
      <c r="G36" s="93"/>
      <c r="H36" s="93"/>
      <c r="I36" s="94">
        <v>0.2</v>
      </c>
      <c r="J36" s="92">
        <f>ROUND(((SUM(BF103:BF110) + SUM(BF130:BF142))*I36),  2)</f>
        <v>0</v>
      </c>
      <c r="L36" s="28"/>
    </row>
    <row r="37" spans="2:12" s="1" customFormat="1" ht="14.45" hidden="1" customHeight="1">
      <c r="B37" s="28"/>
      <c r="E37" s="23" t="s">
        <v>43</v>
      </c>
      <c r="F37" s="95">
        <f>ROUND((SUM(BG103:BG110) + SUM(BG130:BG142)),  2)</f>
        <v>0</v>
      </c>
      <c r="I37" s="96">
        <v>0.2</v>
      </c>
      <c r="J37" s="95">
        <f>0</f>
        <v>0</v>
      </c>
      <c r="L37" s="28"/>
    </row>
    <row r="38" spans="2:12" s="1" customFormat="1" ht="14.45" hidden="1" customHeight="1">
      <c r="B38" s="28"/>
      <c r="E38" s="23" t="s">
        <v>44</v>
      </c>
      <c r="F38" s="95">
        <f>ROUND((SUM(BH103:BH110) + SUM(BH130:BH142)),  2)</f>
        <v>0</v>
      </c>
      <c r="I38" s="96">
        <v>0.2</v>
      </c>
      <c r="J38" s="95">
        <f>0</f>
        <v>0</v>
      </c>
      <c r="L38" s="28"/>
    </row>
    <row r="39" spans="2:12" s="1" customFormat="1" ht="14.45" hidden="1" customHeight="1">
      <c r="B39" s="28"/>
      <c r="E39" s="33" t="s">
        <v>45</v>
      </c>
      <c r="F39" s="92">
        <f>ROUND((SUM(BI103:BI110) + SUM(BI130:BI142)),  2)</f>
        <v>0</v>
      </c>
      <c r="G39" s="93"/>
      <c r="H39" s="93"/>
      <c r="I39" s="94">
        <v>0</v>
      </c>
      <c r="J39" s="92">
        <f>0</f>
        <v>0</v>
      </c>
      <c r="L39" s="28"/>
    </row>
    <row r="40" spans="2:12" s="1" customFormat="1" ht="6.95" customHeight="1">
      <c r="B40" s="28"/>
      <c r="L40" s="28"/>
    </row>
    <row r="41" spans="2:12" s="1" customFormat="1" ht="25.35" customHeight="1">
      <c r="B41" s="28"/>
      <c r="C41" s="97"/>
      <c r="D41" s="98" t="s">
        <v>46</v>
      </c>
      <c r="E41" s="56"/>
      <c r="F41" s="56"/>
      <c r="G41" s="99" t="s">
        <v>47</v>
      </c>
      <c r="H41" s="100" t="s">
        <v>48</v>
      </c>
      <c r="I41" s="56"/>
      <c r="J41" s="101">
        <f>SUM(J32:J39)</f>
        <v>0</v>
      </c>
      <c r="K41" s="102"/>
      <c r="L41" s="28"/>
    </row>
    <row r="42" spans="2:12" s="1" customFormat="1" ht="14.45" customHeight="1">
      <c r="B42" s="28"/>
      <c r="L42" s="28"/>
    </row>
    <row r="43" spans="2:12" ht="14.45" customHeight="1">
      <c r="B43" s="16"/>
      <c r="L43" s="16"/>
    </row>
    <row r="44" spans="2:12" ht="14.45" customHeight="1">
      <c r="B44" s="16"/>
      <c r="L44" s="16"/>
    </row>
    <row r="45" spans="2:12" ht="14.45" customHeight="1">
      <c r="B45" s="16"/>
      <c r="L45" s="16"/>
    </row>
    <row r="46" spans="2:12" ht="14.45" customHeight="1">
      <c r="B46" s="16"/>
      <c r="L46" s="16"/>
    </row>
    <row r="47" spans="2:12" ht="14.45" customHeight="1">
      <c r="B47" s="16"/>
      <c r="L47" s="16"/>
    </row>
    <row r="48" spans="2:12" ht="14.45" customHeight="1">
      <c r="B48" s="16"/>
      <c r="L48" s="16"/>
    </row>
    <row r="49" spans="2:12" ht="14.45" customHeight="1">
      <c r="B49" s="16"/>
      <c r="L49" s="16"/>
    </row>
    <row r="50" spans="2:12" s="1" customFormat="1" ht="14.45" customHeight="1">
      <c r="B50" s="28"/>
      <c r="D50" s="40" t="s">
        <v>49</v>
      </c>
      <c r="E50" s="41"/>
      <c r="F50" s="41"/>
      <c r="G50" s="40" t="s">
        <v>50</v>
      </c>
      <c r="H50" s="41"/>
      <c r="I50" s="41"/>
      <c r="J50" s="41"/>
      <c r="K50" s="41"/>
      <c r="L50" s="28"/>
    </row>
    <row r="51" spans="2:12">
      <c r="B51" s="16"/>
      <c r="L51" s="16"/>
    </row>
    <row r="52" spans="2:12">
      <c r="B52" s="16"/>
      <c r="L52" s="16"/>
    </row>
    <row r="53" spans="2:12">
      <c r="B53" s="16"/>
      <c r="L53" s="16"/>
    </row>
    <row r="54" spans="2:12">
      <c r="B54" s="16"/>
      <c r="L54" s="16"/>
    </row>
    <row r="55" spans="2:12">
      <c r="B55" s="16"/>
      <c r="L55" s="16"/>
    </row>
    <row r="56" spans="2:12">
      <c r="B56" s="16"/>
      <c r="L56" s="16"/>
    </row>
    <row r="57" spans="2:12">
      <c r="B57" s="16"/>
      <c r="L57" s="16"/>
    </row>
    <row r="58" spans="2:12">
      <c r="B58" s="16"/>
      <c r="L58" s="16"/>
    </row>
    <row r="59" spans="2:12">
      <c r="B59" s="16"/>
      <c r="L59" s="16"/>
    </row>
    <row r="60" spans="2:12">
      <c r="B60" s="16"/>
      <c r="L60" s="16"/>
    </row>
    <row r="61" spans="2:12" s="1" customFormat="1" ht="12.75">
      <c r="B61" s="28"/>
      <c r="D61" s="42" t="s">
        <v>51</v>
      </c>
      <c r="E61" s="30"/>
      <c r="F61" s="103" t="s">
        <v>52</v>
      </c>
      <c r="G61" s="42" t="s">
        <v>51</v>
      </c>
      <c r="H61" s="30"/>
      <c r="I61" s="30"/>
      <c r="J61" s="104" t="s">
        <v>52</v>
      </c>
      <c r="K61" s="30"/>
      <c r="L61" s="28"/>
    </row>
    <row r="62" spans="2:12">
      <c r="B62" s="16"/>
      <c r="L62" s="16"/>
    </row>
    <row r="63" spans="2:12">
      <c r="B63" s="16"/>
      <c r="L63" s="16"/>
    </row>
    <row r="64" spans="2:12">
      <c r="B64" s="16"/>
      <c r="L64" s="16"/>
    </row>
    <row r="65" spans="2:12" s="1" customFormat="1" ht="12.75">
      <c r="B65" s="28"/>
      <c r="D65" s="40" t="s">
        <v>53</v>
      </c>
      <c r="E65" s="41"/>
      <c r="F65" s="41"/>
      <c r="G65" s="40" t="s">
        <v>54</v>
      </c>
      <c r="H65" s="41"/>
      <c r="I65" s="41"/>
      <c r="J65" s="41"/>
      <c r="K65" s="41"/>
      <c r="L65" s="28"/>
    </row>
    <row r="66" spans="2:12">
      <c r="B66" s="16"/>
      <c r="L66" s="16"/>
    </row>
    <row r="67" spans="2:12">
      <c r="B67" s="16"/>
      <c r="L67" s="16"/>
    </row>
    <row r="68" spans="2:12">
      <c r="B68" s="16"/>
      <c r="L68" s="16"/>
    </row>
    <row r="69" spans="2:12">
      <c r="B69" s="16"/>
      <c r="L69" s="16"/>
    </row>
    <row r="70" spans="2:12">
      <c r="B70" s="16"/>
      <c r="L70" s="16"/>
    </row>
    <row r="71" spans="2:12">
      <c r="B71" s="16"/>
      <c r="L71" s="16"/>
    </row>
    <row r="72" spans="2:12">
      <c r="B72" s="16"/>
      <c r="L72" s="16"/>
    </row>
    <row r="73" spans="2:12">
      <c r="B73" s="16"/>
      <c r="L73" s="16"/>
    </row>
    <row r="74" spans="2:12">
      <c r="B74" s="16"/>
      <c r="L74" s="16"/>
    </row>
    <row r="75" spans="2:12">
      <c r="B75" s="16"/>
      <c r="L75" s="16"/>
    </row>
    <row r="76" spans="2:12" s="1" customFormat="1" ht="12.75">
      <c r="B76" s="28"/>
      <c r="D76" s="42" t="s">
        <v>51</v>
      </c>
      <c r="E76" s="30"/>
      <c r="F76" s="103" t="s">
        <v>52</v>
      </c>
      <c r="G76" s="42" t="s">
        <v>51</v>
      </c>
      <c r="H76" s="30"/>
      <c r="I76" s="30"/>
      <c r="J76" s="104" t="s">
        <v>52</v>
      </c>
      <c r="K76" s="30"/>
      <c r="L76" s="28"/>
    </row>
    <row r="77" spans="2:12" s="1" customFormat="1" ht="14.45" customHeight="1"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28"/>
    </row>
    <row r="81" spans="2:47" s="1" customFormat="1" ht="6.95" customHeight="1"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28"/>
    </row>
    <row r="82" spans="2:47" s="1" customFormat="1" ht="24.95" customHeight="1">
      <c r="B82" s="28"/>
      <c r="C82" s="17" t="s">
        <v>100</v>
      </c>
      <c r="L82" s="28"/>
    </row>
    <row r="83" spans="2:47" s="1" customFormat="1" ht="6.95" customHeight="1">
      <c r="B83" s="28"/>
      <c r="L83" s="28"/>
    </row>
    <row r="84" spans="2:47" s="1" customFormat="1" ht="12" customHeight="1">
      <c r="B84" s="28"/>
      <c r="C84" s="23" t="s">
        <v>14</v>
      </c>
      <c r="L84" s="28"/>
    </row>
    <row r="85" spans="2:47" s="1" customFormat="1" ht="16.5" customHeight="1">
      <c r="B85" s="28"/>
      <c r="E85" s="303" t="str">
        <f>E7</f>
        <v>Prekládka diaľkového ovládania rozvádzača na tepelnom velíne</v>
      </c>
      <c r="F85" s="304"/>
      <c r="G85" s="304"/>
      <c r="H85" s="304"/>
      <c r="L85" s="28"/>
    </row>
    <row r="86" spans="2:47" s="1" customFormat="1" ht="12" customHeight="1">
      <c r="B86" s="28"/>
      <c r="C86" s="23" t="s">
        <v>96</v>
      </c>
      <c r="L86" s="28"/>
    </row>
    <row r="87" spans="2:47" s="1" customFormat="1" ht="16.5" customHeight="1">
      <c r="B87" s="28"/>
      <c r="E87" s="292" t="str">
        <f>E9</f>
        <v>SO-100 - Likvidácia odpadov náklady</v>
      </c>
      <c r="F87" s="305"/>
      <c r="G87" s="305"/>
      <c r="H87" s="305"/>
      <c r="L87" s="28"/>
    </row>
    <row r="88" spans="2:47" s="1" customFormat="1" ht="6.95" customHeight="1">
      <c r="B88" s="28"/>
      <c r="L88" s="28"/>
    </row>
    <row r="89" spans="2:47" s="1" customFormat="1" ht="12" customHeight="1">
      <c r="B89" s="28"/>
      <c r="C89" s="23" t="s">
        <v>18</v>
      </c>
      <c r="F89" s="21" t="str">
        <f>F12</f>
        <v>Martinská tepláreň</v>
      </c>
      <c r="I89" s="23" t="s">
        <v>20</v>
      </c>
      <c r="J89" s="51" t="str">
        <f>IF(J12="","",J12)</f>
        <v>30. 6. 2020</v>
      </c>
      <c r="L89" s="28"/>
    </row>
    <row r="90" spans="2:47" s="1" customFormat="1" ht="6.95" customHeight="1">
      <c r="B90" s="28"/>
      <c r="L90" s="28"/>
    </row>
    <row r="91" spans="2:47" s="1" customFormat="1" ht="15.2" customHeight="1">
      <c r="B91" s="28"/>
      <c r="C91" s="23" t="s">
        <v>22</v>
      </c>
      <c r="F91" s="21" t="str">
        <f>E15</f>
        <v>Martinská tepláreň</v>
      </c>
      <c r="I91" s="23" t="s">
        <v>27</v>
      </c>
      <c r="J91" s="26" t="str">
        <f>E21</f>
        <v>MČ Projekty s.r.o.</v>
      </c>
      <c r="L91" s="28"/>
    </row>
    <row r="92" spans="2:47" s="1" customFormat="1" ht="15.2" customHeight="1">
      <c r="B92" s="28"/>
      <c r="C92" s="23" t="s">
        <v>25</v>
      </c>
      <c r="F92" s="21" t="str">
        <f>IF(E18="","",E18)</f>
        <v>Vyplň údaj</v>
      </c>
      <c r="I92" s="23" t="s">
        <v>33</v>
      </c>
      <c r="J92" s="26" t="str">
        <f>E24</f>
        <v>Karol Valach</v>
      </c>
      <c r="L92" s="28"/>
    </row>
    <row r="93" spans="2:47" s="1" customFormat="1" ht="10.35" customHeight="1">
      <c r="B93" s="28"/>
      <c r="L93" s="28"/>
    </row>
    <row r="94" spans="2:47" s="1" customFormat="1" ht="29.25" customHeight="1">
      <c r="B94" s="28"/>
      <c r="C94" s="105" t="s">
        <v>101</v>
      </c>
      <c r="D94" s="97"/>
      <c r="E94" s="97"/>
      <c r="F94" s="97"/>
      <c r="G94" s="97"/>
      <c r="H94" s="97"/>
      <c r="I94" s="97"/>
      <c r="J94" s="106" t="s">
        <v>102</v>
      </c>
      <c r="K94" s="97"/>
      <c r="L94" s="28"/>
    </row>
    <row r="95" spans="2:47" s="1" customFormat="1" ht="10.35" customHeight="1">
      <c r="B95" s="28"/>
      <c r="L95" s="28"/>
    </row>
    <row r="96" spans="2:47" s="1" customFormat="1" ht="22.9" customHeight="1">
      <c r="B96" s="28"/>
      <c r="C96" s="107" t="s">
        <v>103</v>
      </c>
      <c r="J96" s="65">
        <f>J130</f>
        <v>0</v>
      </c>
      <c r="L96" s="28"/>
      <c r="AU96" s="13" t="s">
        <v>104</v>
      </c>
    </row>
    <row r="97" spans="2:65" s="8" customFormat="1" ht="24.95" customHeight="1">
      <c r="B97" s="108"/>
      <c r="D97" s="109" t="s">
        <v>535</v>
      </c>
      <c r="E97" s="110"/>
      <c r="F97" s="110"/>
      <c r="G97" s="110"/>
      <c r="H97" s="110"/>
      <c r="I97" s="110"/>
      <c r="J97" s="111">
        <f>J131</f>
        <v>0</v>
      </c>
      <c r="L97" s="108"/>
    </row>
    <row r="98" spans="2:65" s="9" customFormat="1" ht="19.899999999999999" customHeight="1">
      <c r="B98" s="112"/>
      <c r="D98" s="113" t="s">
        <v>536</v>
      </c>
      <c r="E98" s="114"/>
      <c r="F98" s="114"/>
      <c r="G98" s="114"/>
      <c r="H98" s="114"/>
      <c r="I98" s="114"/>
      <c r="J98" s="115">
        <f>J132</f>
        <v>0</v>
      </c>
      <c r="L98" s="112"/>
    </row>
    <row r="99" spans="2:65" s="9" customFormat="1" ht="19.899999999999999" customHeight="1">
      <c r="B99" s="112"/>
      <c r="D99" s="113" t="s">
        <v>537</v>
      </c>
      <c r="E99" s="114"/>
      <c r="F99" s="114"/>
      <c r="G99" s="114"/>
      <c r="H99" s="114"/>
      <c r="I99" s="114"/>
      <c r="J99" s="115">
        <f>J135</f>
        <v>0</v>
      </c>
      <c r="L99" s="112"/>
    </row>
    <row r="100" spans="2:65" s="9" customFormat="1" ht="19.899999999999999" customHeight="1">
      <c r="B100" s="112"/>
      <c r="D100" s="113" t="s">
        <v>538</v>
      </c>
      <c r="E100" s="114"/>
      <c r="F100" s="114"/>
      <c r="G100" s="114"/>
      <c r="H100" s="114"/>
      <c r="I100" s="114"/>
      <c r="J100" s="115">
        <f>J137</f>
        <v>0</v>
      </c>
      <c r="L100" s="112"/>
    </row>
    <row r="101" spans="2:65" s="1" customFormat="1" ht="21.75" customHeight="1">
      <c r="B101" s="28"/>
      <c r="L101" s="28"/>
    </row>
    <row r="102" spans="2:65" s="1" customFormat="1" ht="6.95" customHeight="1">
      <c r="B102" s="28"/>
      <c r="L102" s="28"/>
    </row>
    <row r="103" spans="2:65" s="1" customFormat="1" ht="29.25" customHeight="1">
      <c r="B103" s="28"/>
      <c r="C103" s="107" t="s">
        <v>111</v>
      </c>
      <c r="J103" s="116">
        <f>ROUND(J104 + J105 + J106 + J107 + J108 + J109,2)</f>
        <v>0</v>
      </c>
      <c r="L103" s="28"/>
      <c r="N103" s="117" t="s">
        <v>40</v>
      </c>
    </row>
    <row r="104" spans="2:65" s="1" customFormat="1" ht="18" customHeight="1">
      <c r="B104" s="118"/>
      <c r="C104" s="119"/>
      <c r="D104" s="301" t="s">
        <v>112</v>
      </c>
      <c r="E104" s="302"/>
      <c r="F104" s="302"/>
      <c r="G104" s="119"/>
      <c r="H104" s="119"/>
      <c r="I104" s="119"/>
      <c r="J104" s="121">
        <v>0</v>
      </c>
      <c r="K104" s="119"/>
      <c r="L104" s="118"/>
      <c r="M104" s="119"/>
      <c r="N104" s="122" t="s">
        <v>42</v>
      </c>
      <c r="O104" s="119"/>
      <c r="P104" s="119"/>
      <c r="Q104" s="119"/>
      <c r="R104" s="119"/>
      <c r="S104" s="119"/>
      <c r="T104" s="119"/>
      <c r="U104" s="119"/>
      <c r="V104" s="119"/>
      <c r="W104" s="119"/>
      <c r="X104" s="119"/>
      <c r="Y104" s="119"/>
      <c r="Z104" s="119"/>
      <c r="AA104" s="119"/>
      <c r="AB104" s="119"/>
      <c r="AC104" s="119"/>
      <c r="AD104" s="119"/>
      <c r="AE104" s="119"/>
      <c r="AF104" s="119"/>
      <c r="AG104" s="119"/>
      <c r="AH104" s="119"/>
      <c r="AI104" s="119"/>
      <c r="AJ104" s="119"/>
      <c r="AK104" s="119"/>
      <c r="AL104" s="119"/>
      <c r="AM104" s="119"/>
      <c r="AN104" s="119"/>
      <c r="AO104" s="119"/>
      <c r="AP104" s="119"/>
      <c r="AQ104" s="119"/>
      <c r="AR104" s="119"/>
      <c r="AS104" s="119"/>
      <c r="AT104" s="119"/>
      <c r="AU104" s="119"/>
      <c r="AV104" s="119"/>
      <c r="AW104" s="119"/>
      <c r="AX104" s="119"/>
      <c r="AY104" s="123" t="s">
        <v>113</v>
      </c>
      <c r="AZ104" s="119"/>
      <c r="BA104" s="119"/>
      <c r="BB104" s="119"/>
      <c r="BC104" s="119"/>
      <c r="BD104" s="119"/>
      <c r="BE104" s="124">
        <f t="shared" ref="BE104:BE109" si="0">IF(N104="základná",J104,0)</f>
        <v>0</v>
      </c>
      <c r="BF104" s="124">
        <f t="shared" ref="BF104:BF109" si="1">IF(N104="znížená",J104,0)</f>
        <v>0</v>
      </c>
      <c r="BG104" s="124">
        <f t="shared" ref="BG104:BG109" si="2">IF(N104="zákl. prenesená",J104,0)</f>
        <v>0</v>
      </c>
      <c r="BH104" s="124">
        <f t="shared" ref="BH104:BH109" si="3">IF(N104="zníž. prenesená",J104,0)</f>
        <v>0</v>
      </c>
      <c r="BI104" s="124">
        <f t="shared" ref="BI104:BI109" si="4">IF(N104="nulová",J104,0)</f>
        <v>0</v>
      </c>
      <c r="BJ104" s="123" t="s">
        <v>114</v>
      </c>
      <c r="BK104" s="119"/>
      <c r="BL104" s="119"/>
      <c r="BM104" s="119"/>
    </row>
    <row r="105" spans="2:65" s="1" customFormat="1" ht="18" customHeight="1">
      <c r="B105" s="118"/>
      <c r="C105" s="119"/>
      <c r="D105" s="301" t="s">
        <v>115</v>
      </c>
      <c r="E105" s="302"/>
      <c r="F105" s="302"/>
      <c r="G105" s="119"/>
      <c r="H105" s="119"/>
      <c r="I105" s="119"/>
      <c r="J105" s="121">
        <v>0</v>
      </c>
      <c r="K105" s="119"/>
      <c r="L105" s="118"/>
      <c r="M105" s="119"/>
      <c r="N105" s="122" t="s">
        <v>42</v>
      </c>
      <c r="O105" s="119"/>
      <c r="P105" s="119"/>
      <c r="Q105" s="119"/>
      <c r="R105" s="119"/>
      <c r="S105" s="119"/>
      <c r="T105" s="119"/>
      <c r="U105" s="119"/>
      <c r="V105" s="119"/>
      <c r="W105" s="119"/>
      <c r="X105" s="119"/>
      <c r="Y105" s="119"/>
      <c r="Z105" s="119"/>
      <c r="AA105" s="119"/>
      <c r="AB105" s="119"/>
      <c r="AC105" s="119"/>
      <c r="AD105" s="119"/>
      <c r="AE105" s="119"/>
      <c r="AF105" s="119"/>
      <c r="AG105" s="119"/>
      <c r="AH105" s="119"/>
      <c r="AI105" s="119"/>
      <c r="AJ105" s="119"/>
      <c r="AK105" s="119"/>
      <c r="AL105" s="119"/>
      <c r="AM105" s="119"/>
      <c r="AN105" s="119"/>
      <c r="AO105" s="119"/>
      <c r="AP105" s="119"/>
      <c r="AQ105" s="119"/>
      <c r="AR105" s="119"/>
      <c r="AS105" s="119"/>
      <c r="AT105" s="119"/>
      <c r="AU105" s="119"/>
      <c r="AV105" s="119"/>
      <c r="AW105" s="119"/>
      <c r="AX105" s="119"/>
      <c r="AY105" s="123" t="s">
        <v>113</v>
      </c>
      <c r="AZ105" s="119"/>
      <c r="BA105" s="119"/>
      <c r="BB105" s="119"/>
      <c r="BC105" s="119"/>
      <c r="BD105" s="119"/>
      <c r="BE105" s="124">
        <f t="shared" si="0"/>
        <v>0</v>
      </c>
      <c r="BF105" s="124">
        <f t="shared" si="1"/>
        <v>0</v>
      </c>
      <c r="BG105" s="124">
        <f t="shared" si="2"/>
        <v>0</v>
      </c>
      <c r="BH105" s="124">
        <f t="shared" si="3"/>
        <v>0</v>
      </c>
      <c r="BI105" s="124">
        <f t="shared" si="4"/>
        <v>0</v>
      </c>
      <c r="BJ105" s="123" t="s">
        <v>114</v>
      </c>
      <c r="BK105" s="119"/>
      <c r="BL105" s="119"/>
      <c r="BM105" s="119"/>
    </row>
    <row r="106" spans="2:65" s="1" customFormat="1" ht="18" customHeight="1">
      <c r="B106" s="118"/>
      <c r="C106" s="119"/>
      <c r="D106" s="301" t="s">
        <v>116</v>
      </c>
      <c r="E106" s="302"/>
      <c r="F106" s="302"/>
      <c r="G106" s="119"/>
      <c r="H106" s="119"/>
      <c r="I106" s="119"/>
      <c r="J106" s="121">
        <v>0</v>
      </c>
      <c r="K106" s="119"/>
      <c r="L106" s="118"/>
      <c r="M106" s="119"/>
      <c r="N106" s="122" t="s">
        <v>42</v>
      </c>
      <c r="O106" s="119"/>
      <c r="P106" s="119"/>
      <c r="Q106" s="119"/>
      <c r="R106" s="119"/>
      <c r="S106" s="119"/>
      <c r="T106" s="119"/>
      <c r="U106" s="119"/>
      <c r="V106" s="119"/>
      <c r="W106" s="119"/>
      <c r="X106" s="119"/>
      <c r="Y106" s="119"/>
      <c r="Z106" s="119"/>
      <c r="AA106" s="119"/>
      <c r="AB106" s="119"/>
      <c r="AC106" s="119"/>
      <c r="AD106" s="119"/>
      <c r="AE106" s="119"/>
      <c r="AF106" s="119"/>
      <c r="AG106" s="119"/>
      <c r="AH106" s="119"/>
      <c r="AI106" s="119"/>
      <c r="AJ106" s="119"/>
      <c r="AK106" s="119"/>
      <c r="AL106" s="119"/>
      <c r="AM106" s="119"/>
      <c r="AN106" s="119"/>
      <c r="AO106" s="119"/>
      <c r="AP106" s="119"/>
      <c r="AQ106" s="119"/>
      <c r="AR106" s="119"/>
      <c r="AS106" s="119"/>
      <c r="AT106" s="119"/>
      <c r="AU106" s="119"/>
      <c r="AV106" s="119"/>
      <c r="AW106" s="119"/>
      <c r="AX106" s="119"/>
      <c r="AY106" s="123" t="s">
        <v>113</v>
      </c>
      <c r="AZ106" s="119"/>
      <c r="BA106" s="119"/>
      <c r="BB106" s="119"/>
      <c r="BC106" s="119"/>
      <c r="BD106" s="119"/>
      <c r="BE106" s="124">
        <f t="shared" si="0"/>
        <v>0</v>
      </c>
      <c r="BF106" s="124">
        <f t="shared" si="1"/>
        <v>0</v>
      </c>
      <c r="BG106" s="124">
        <f t="shared" si="2"/>
        <v>0</v>
      </c>
      <c r="BH106" s="124">
        <f t="shared" si="3"/>
        <v>0</v>
      </c>
      <c r="BI106" s="124">
        <f t="shared" si="4"/>
        <v>0</v>
      </c>
      <c r="BJ106" s="123" t="s">
        <v>114</v>
      </c>
      <c r="BK106" s="119"/>
      <c r="BL106" s="119"/>
      <c r="BM106" s="119"/>
    </row>
    <row r="107" spans="2:65" s="1" customFormat="1" ht="18" customHeight="1">
      <c r="B107" s="118"/>
      <c r="C107" s="119"/>
      <c r="D107" s="301" t="s">
        <v>117</v>
      </c>
      <c r="E107" s="302"/>
      <c r="F107" s="302"/>
      <c r="G107" s="119"/>
      <c r="H107" s="119"/>
      <c r="I107" s="119"/>
      <c r="J107" s="121">
        <v>0</v>
      </c>
      <c r="K107" s="119"/>
      <c r="L107" s="118"/>
      <c r="M107" s="119"/>
      <c r="N107" s="122" t="s">
        <v>42</v>
      </c>
      <c r="O107" s="119"/>
      <c r="P107" s="119"/>
      <c r="Q107" s="119"/>
      <c r="R107" s="119"/>
      <c r="S107" s="119"/>
      <c r="T107" s="119"/>
      <c r="U107" s="119"/>
      <c r="V107" s="119"/>
      <c r="W107" s="119"/>
      <c r="X107" s="119"/>
      <c r="Y107" s="119"/>
      <c r="Z107" s="119"/>
      <c r="AA107" s="119"/>
      <c r="AB107" s="119"/>
      <c r="AC107" s="119"/>
      <c r="AD107" s="119"/>
      <c r="AE107" s="119"/>
      <c r="AF107" s="119"/>
      <c r="AG107" s="119"/>
      <c r="AH107" s="119"/>
      <c r="AI107" s="119"/>
      <c r="AJ107" s="119"/>
      <c r="AK107" s="119"/>
      <c r="AL107" s="119"/>
      <c r="AM107" s="119"/>
      <c r="AN107" s="119"/>
      <c r="AO107" s="119"/>
      <c r="AP107" s="119"/>
      <c r="AQ107" s="119"/>
      <c r="AR107" s="119"/>
      <c r="AS107" s="119"/>
      <c r="AT107" s="119"/>
      <c r="AU107" s="119"/>
      <c r="AV107" s="119"/>
      <c r="AW107" s="119"/>
      <c r="AX107" s="119"/>
      <c r="AY107" s="123" t="s">
        <v>113</v>
      </c>
      <c r="AZ107" s="119"/>
      <c r="BA107" s="119"/>
      <c r="BB107" s="119"/>
      <c r="BC107" s="119"/>
      <c r="BD107" s="119"/>
      <c r="BE107" s="124">
        <f t="shared" si="0"/>
        <v>0</v>
      </c>
      <c r="BF107" s="124">
        <f t="shared" si="1"/>
        <v>0</v>
      </c>
      <c r="BG107" s="124">
        <f t="shared" si="2"/>
        <v>0</v>
      </c>
      <c r="BH107" s="124">
        <f t="shared" si="3"/>
        <v>0</v>
      </c>
      <c r="BI107" s="124">
        <f t="shared" si="4"/>
        <v>0</v>
      </c>
      <c r="BJ107" s="123" t="s">
        <v>114</v>
      </c>
      <c r="BK107" s="119"/>
      <c r="BL107" s="119"/>
      <c r="BM107" s="119"/>
    </row>
    <row r="108" spans="2:65" s="1" customFormat="1" ht="18" customHeight="1">
      <c r="B108" s="118"/>
      <c r="C108" s="119"/>
      <c r="D108" s="301" t="s">
        <v>118</v>
      </c>
      <c r="E108" s="302"/>
      <c r="F108" s="302"/>
      <c r="G108" s="119"/>
      <c r="H108" s="119"/>
      <c r="I108" s="119"/>
      <c r="J108" s="121">
        <v>0</v>
      </c>
      <c r="K108" s="119"/>
      <c r="L108" s="118"/>
      <c r="M108" s="119"/>
      <c r="N108" s="122" t="s">
        <v>42</v>
      </c>
      <c r="O108" s="119"/>
      <c r="P108" s="119"/>
      <c r="Q108" s="119"/>
      <c r="R108" s="119"/>
      <c r="S108" s="119"/>
      <c r="T108" s="119"/>
      <c r="U108" s="119"/>
      <c r="V108" s="119"/>
      <c r="W108" s="119"/>
      <c r="X108" s="119"/>
      <c r="Y108" s="119"/>
      <c r="Z108" s="119"/>
      <c r="AA108" s="119"/>
      <c r="AB108" s="119"/>
      <c r="AC108" s="119"/>
      <c r="AD108" s="119"/>
      <c r="AE108" s="119"/>
      <c r="AF108" s="119"/>
      <c r="AG108" s="119"/>
      <c r="AH108" s="119"/>
      <c r="AI108" s="119"/>
      <c r="AJ108" s="119"/>
      <c r="AK108" s="119"/>
      <c r="AL108" s="119"/>
      <c r="AM108" s="119"/>
      <c r="AN108" s="119"/>
      <c r="AO108" s="119"/>
      <c r="AP108" s="119"/>
      <c r="AQ108" s="119"/>
      <c r="AR108" s="119"/>
      <c r="AS108" s="119"/>
      <c r="AT108" s="119"/>
      <c r="AU108" s="119"/>
      <c r="AV108" s="119"/>
      <c r="AW108" s="119"/>
      <c r="AX108" s="119"/>
      <c r="AY108" s="123" t="s">
        <v>113</v>
      </c>
      <c r="AZ108" s="119"/>
      <c r="BA108" s="119"/>
      <c r="BB108" s="119"/>
      <c r="BC108" s="119"/>
      <c r="BD108" s="119"/>
      <c r="BE108" s="124">
        <f t="shared" si="0"/>
        <v>0</v>
      </c>
      <c r="BF108" s="124">
        <f t="shared" si="1"/>
        <v>0</v>
      </c>
      <c r="BG108" s="124">
        <f t="shared" si="2"/>
        <v>0</v>
      </c>
      <c r="BH108" s="124">
        <f t="shared" si="3"/>
        <v>0</v>
      </c>
      <c r="BI108" s="124">
        <f t="shared" si="4"/>
        <v>0</v>
      </c>
      <c r="BJ108" s="123" t="s">
        <v>114</v>
      </c>
      <c r="BK108" s="119"/>
      <c r="BL108" s="119"/>
      <c r="BM108" s="119"/>
    </row>
    <row r="109" spans="2:65" s="1" customFormat="1" ht="18" customHeight="1">
      <c r="B109" s="118"/>
      <c r="C109" s="119"/>
      <c r="D109" s="120" t="s">
        <v>119</v>
      </c>
      <c r="E109" s="119"/>
      <c r="F109" s="119"/>
      <c r="G109" s="119"/>
      <c r="H109" s="119"/>
      <c r="I109" s="119"/>
      <c r="J109" s="121">
        <f>ROUND(J30*T109,2)</f>
        <v>0</v>
      </c>
      <c r="K109" s="119"/>
      <c r="L109" s="118"/>
      <c r="M109" s="119"/>
      <c r="N109" s="122" t="s">
        <v>42</v>
      </c>
      <c r="O109" s="119"/>
      <c r="P109" s="119"/>
      <c r="Q109" s="119"/>
      <c r="R109" s="119"/>
      <c r="S109" s="119"/>
      <c r="T109" s="119"/>
      <c r="U109" s="119"/>
      <c r="V109" s="119"/>
      <c r="W109" s="119"/>
      <c r="X109" s="119"/>
      <c r="Y109" s="119"/>
      <c r="Z109" s="119"/>
      <c r="AA109" s="119"/>
      <c r="AB109" s="119"/>
      <c r="AC109" s="119"/>
      <c r="AD109" s="119"/>
      <c r="AE109" s="119"/>
      <c r="AF109" s="119"/>
      <c r="AG109" s="119"/>
      <c r="AH109" s="119"/>
      <c r="AI109" s="119"/>
      <c r="AJ109" s="119"/>
      <c r="AK109" s="119"/>
      <c r="AL109" s="119"/>
      <c r="AM109" s="119"/>
      <c r="AN109" s="119"/>
      <c r="AO109" s="119"/>
      <c r="AP109" s="119"/>
      <c r="AQ109" s="119"/>
      <c r="AR109" s="119"/>
      <c r="AS109" s="119"/>
      <c r="AT109" s="119"/>
      <c r="AU109" s="119"/>
      <c r="AV109" s="119"/>
      <c r="AW109" s="119"/>
      <c r="AX109" s="119"/>
      <c r="AY109" s="123" t="s">
        <v>120</v>
      </c>
      <c r="AZ109" s="119"/>
      <c r="BA109" s="119"/>
      <c r="BB109" s="119"/>
      <c r="BC109" s="119"/>
      <c r="BD109" s="119"/>
      <c r="BE109" s="124">
        <f t="shared" si="0"/>
        <v>0</v>
      </c>
      <c r="BF109" s="124">
        <f t="shared" si="1"/>
        <v>0</v>
      </c>
      <c r="BG109" s="124">
        <f t="shared" si="2"/>
        <v>0</v>
      </c>
      <c r="BH109" s="124">
        <f t="shared" si="3"/>
        <v>0</v>
      </c>
      <c r="BI109" s="124">
        <f t="shared" si="4"/>
        <v>0</v>
      </c>
      <c r="BJ109" s="123" t="s">
        <v>114</v>
      </c>
      <c r="BK109" s="119"/>
      <c r="BL109" s="119"/>
      <c r="BM109" s="119"/>
    </row>
    <row r="110" spans="2:65" s="1" customFormat="1">
      <c r="B110" s="28"/>
      <c r="L110" s="28"/>
    </row>
    <row r="111" spans="2:65" s="1" customFormat="1" ht="29.25" customHeight="1">
      <c r="B111" s="28"/>
      <c r="C111" s="125" t="s">
        <v>121</v>
      </c>
      <c r="D111" s="97"/>
      <c r="E111" s="97"/>
      <c r="F111" s="97"/>
      <c r="G111" s="97"/>
      <c r="H111" s="97"/>
      <c r="I111" s="97"/>
      <c r="J111" s="126">
        <f>ROUND(J96+J103,2)</f>
        <v>0</v>
      </c>
      <c r="K111" s="97"/>
      <c r="L111" s="28"/>
    </row>
    <row r="112" spans="2:65" s="1" customFormat="1" ht="6.95" customHeight="1">
      <c r="B112" s="43"/>
      <c r="C112" s="44"/>
      <c r="D112" s="44"/>
      <c r="E112" s="44"/>
      <c r="F112" s="44"/>
      <c r="G112" s="44"/>
      <c r="H112" s="44"/>
      <c r="I112" s="44"/>
      <c r="J112" s="44"/>
      <c r="K112" s="44"/>
      <c r="L112" s="28"/>
    </row>
    <row r="116" spans="2:12" s="1" customFormat="1" ht="6.95" customHeight="1">
      <c r="B116" s="45"/>
      <c r="C116" s="46"/>
      <c r="D116" s="46"/>
      <c r="E116" s="46"/>
      <c r="F116" s="46"/>
      <c r="G116" s="46"/>
      <c r="H116" s="46"/>
      <c r="I116" s="46"/>
      <c r="J116" s="46"/>
      <c r="K116" s="46"/>
      <c r="L116" s="28"/>
    </row>
    <row r="117" spans="2:12" s="1" customFormat="1" ht="24.95" customHeight="1">
      <c r="B117" s="28"/>
      <c r="C117" s="17" t="s">
        <v>122</v>
      </c>
      <c r="L117" s="28"/>
    </row>
    <row r="118" spans="2:12" s="1" customFormat="1" ht="6.95" customHeight="1">
      <c r="B118" s="28"/>
      <c r="L118" s="28"/>
    </row>
    <row r="119" spans="2:12" s="1" customFormat="1" ht="12" customHeight="1">
      <c r="B119" s="28"/>
      <c r="C119" s="23" t="s">
        <v>14</v>
      </c>
      <c r="L119" s="28"/>
    </row>
    <row r="120" spans="2:12" s="1" customFormat="1" ht="16.5" customHeight="1">
      <c r="B120" s="28"/>
      <c r="E120" s="303" t="str">
        <f>E7</f>
        <v>Prekládka diaľkového ovládania rozvádzača na tepelnom velíne</v>
      </c>
      <c r="F120" s="304"/>
      <c r="G120" s="304"/>
      <c r="H120" s="304"/>
      <c r="L120" s="28"/>
    </row>
    <row r="121" spans="2:12" s="1" customFormat="1" ht="12" customHeight="1">
      <c r="B121" s="28"/>
      <c r="C121" s="23" t="s">
        <v>96</v>
      </c>
      <c r="L121" s="28"/>
    </row>
    <row r="122" spans="2:12" s="1" customFormat="1" ht="16.5" customHeight="1">
      <c r="B122" s="28"/>
      <c r="E122" s="292" t="str">
        <f>E9</f>
        <v>SO-100 - Likvidácia odpadov náklady</v>
      </c>
      <c r="F122" s="305"/>
      <c r="G122" s="305"/>
      <c r="H122" s="305"/>
      <c r="L122" s="28"/>
    </row>
    <row r="123" spans="2:12" s="1" customFormat="1" ht="6.95" customHeight="1">
      <c r="B123" s="28"/>
      <c r="L123" s="28"/>
    </row>
    <row r="124" spans="2:12" s="1" customFormat="1" ht="12" customHeight="1">
      <c r="B124" s="28"/>
      <c r="C124" s="23" t="s">
        <v>18</v>
      </c>
      <c r="F124" s="21" t="str">
        <f>F12</f>
        <v>Martinská tepláreň</v>
      </c>
      <c r="I124" s="23" t="s">
        <v>20</v>
      </c>
      <c r="J124" s="51" t="str">
        <f>IF(J12="","",J12)</f>
        <v>30. 6. 2020</v>
      </c>
      <c r="L124" s="28"/>
    </row>
    <row r="125" spans="2:12" s="1" customFormat="1" ht="6.95" customHeight="1">
      <c r="B125" s="28"/>
      <c r="L125" s="28"/>
    </row>
    <row r="126" spans="2:12" s="1" customFormat="1" ht="15.2" customHeight="1">
      <c r="B126" s="28"/>
      <c r="C126" s="23" t="s">
        <v>22</v>
      </c>
      <c r="F126" s="21" t="str">
        <f>E15</f>
        <v>Martinská tepláreň</v>
      </c>
      <c r="I126" s="23" t="s">
        <v>27</v>
      </c>
      <c r="J126" s="26" t="str">
        <f>E21</f>
        <v>MČ Projekty s.r.o.</v>
      </c>
      <c r="L126" s="28"/>
    </row>
    <row r="127" spans="2:12" s="1" customFormat="1" ht="15.2" customHeight="1">
      <c r="B127" s="28"/>
      <c r="C127" s="23" t="s">
        <v>25</v>
      </c>
      <c r="F127" s="21" t="str">
        <f>IF(E18="","",E18)</f>
        <v>Vyplň údaj</v>
      </c>
      <c r="I127" s="23" t="s">
        <v>33</v>
      </c>
      <c r="J127" s="26" t="str">
        <f>E24</f>
        <v>Karol Valach</v>
      </c>
      <c r="L127" s="28"/>
    </row>
    <row r="128" spans="2:12" s="1" customFormat="1" ht="10.35" customHeight="1">
      <c r="B128" s="28"/>
      <c r="L128" s="28"/>
    </row>
    <row r="129" spans="2:65" s="10" customFormat="1" ht="29.25" customHeight="1">
      <c r="B129" s="127"/>
      <c r="C129" s="128" t="s">
        <v>123</v>
      </c>
      <c r="D129" s="129" t="s">
        <v>61</v>
      </c>
      <c r="E129" s="129" t="s">
        <v>57</v>
      </c>
      <c r="F129" s="129" t="s">
        <v>58</v>
      </c>
      <c r="G129" s="129" t="s">
        <v>124</v>
      </c>
      <c r="H129" s="129" t="s">
        <v>125</v>
      </c>
      <c r="I129" s="129" t="s">
        <v>126</v>
      </c>
      <c r="J129" s="130" t="s">
        <v>102</v>
      </c>
      <c r="K129" s="131" t="s">
        <v>127</v>
      </c>
      <c r="L129" s="127"/>
      <c r="M129" s="58" t="s">
        <v>1</v>
      </c>
      <c r="N129" s="59" t="s">
        <v>40</v>
      </c>
      <c r="O129" s="59" t="s">
        <v>128</v>
      </c>
      <c r="P129" s="59" t="s">
        <v>129</v>
      </c>
      <c r="Q129" s="59" t="s">
        <v>130</v>
      </c>
      <c r="R129" s="59" t="s">
        <v>131</v>
      </c>
      <c r="S129" s="59" t="s">
        <v>132</v>
      </c>
      <c r="T129" s="60" t="s">
        <v>133</v>
      </c>
    </row>
    <row r="130" spans="2:65" s="1" customFormat="1" ht="22.9" customHeight="1">
      <c r="B130" s="28"/>
      <c r="C130" s="63" t="s">
        <v>98</v>
      </c>
      <c r="J130" s="132">
        <f>BK130</f>
        <v>0</v>
      </c>
      <c r="L130" s="28"/>
      <c r="M130" s="61"/>
      <c r="N130" s="52"/>
      <c r="O130" s="52"/>
      <c r="P130" s="133">
        <f>P131</f>
        <v>0</v>
      </c>
      <c r="Q130" s="52"/>
      <c r="R130" s="133">
        <f>R131</f>
        <v>0</v>
      </c>
      <c r="S130" s="52"/>
      <c r="T130" s="134">
        <f>T131</f>
        <v>0</v>
      </c>
      <c r="AT130" s="13" t="s">
        <v>75</v>
      </c>
      <c r="AU130" s="13" t="s">
        <v>104</v>
      </c>
      <c r="BK130" s="135">
        <f>BK131</f>
        <v>0</v>
      </c>
    </row>
    <row r="131" spans="2:65" s="11" customFormat="1" ht="25.9" customHeight="1">
      <c r="B131" s="136"/>
      <c r="D131" s="137" t="s">
        <v>75</v>
      </c>
      <c r="E131" s="138" t="s">
        <v>539</v>
      </c>
      <c r="F131" s="138" t="s">
        <v>540</v>
      </c>
      <c r="I131" s="139"/>
      <c r="J131" s="140">
        <f>BK131</f>
        <v>0</v>
      </c>
      <c r="L131" s="136"/>
      <c r="M131" s="141"/>
      <c r="P131" s="142">
        <f>P132+P135+P137</f>
        <v>0</v>
      </c>
      <c r="R131" s="142">
        <f>R132+R135+R137</f>
        <v>0</v>
      </c>
      <c r="T131" s="143">
        <f>T132+T135+T137</f>
        <v>0</v>
      </c>
      <c r="AR131" s="137" t="s">
        <v>144</v>
      </c>
      <c r="AT131" s="144" t="s">
        <v>75</v>
      </c>
      <c r="AU131" s="144" t="s">
        <v>76</v>
      </c>
      <c r="AY131" s="137" t="s">
        <v>136</v>
      </c>
      <c r="BK131" s="145">
        <f>BK132+BK135+BK137</f>
        <v>0</v>
      </c>
    </row>
    <row r="132" spans="2:65" s="11" customFormat="1" ht="22.9" customHeight="1">
      <c r="B132" s="136"/>
      <c r="D132" s="137" t="s">
        <v>75</v>
      </c>
      <c r="E132" s="146" t="s">
        <v>541</v>
      </c>
      <c r="F132" s="146" t="s">
        <v>542</v>
      </c>
      <c r="I132" s="139"/>
      <c r="J132" s="147">
        <f>BK132</f>
        <v>0</v>
      </c>
      <c r="L132" s="136"/>
      <c r="M132" s="141"/>
      <c r="P132" s="142">
        <f>SUM(P133:P134)</f>
        <v>0</v>
      </c>
      <c r="R132" s="142">
        <f>SUM(R133:R134)</f>
        <v>0</v>
      </c>
      <c r="T132" s="143">
        <f>SUM(T133:T134)</f>
        <v>0</v>
      </c>
      <c r="AR132" s="137" t="s">
        <v>144</v>
      </c>
      <c r="AT132" s="144" t="s">
        <v>75</v>
      </c>
      <c r="AU132" s="144" t="s">
        <v>84</v>
      </c>
      <c r="AY132" s="137" t="s">
        <v>136</v>
      </c>
      <c r="BK132" s="145">
        <f>SUM(BK133:BK134)</f>
        <v>0</v>
      </c>
    </row>
    <row r="133" spans="2:65" s="1" customFormat="1" ht="33" customHeight="1">
      <c r="B133" s="118"/>
      <c r="C133" s="148" t="s">
        <v>84</v>
      </c>
      <c r="D133" s="148" t="s">
        <v>140</v>
      </c>
      <c r="E133" s="149" t="s">
        <v>543</v>
      </c>
      <c r="F133" s="150" t="s">
        <v>544</v>
      </c>
      <c r="G133" s="151" t="s">
        <v>545</v>
      </c>
      <c r="H133" s="152">
        <v>0.35</v>
      </c>
      <c r="I133" s="153"/>
      <c r="J133" s="152">
        <f>ROUND(I133*H133,3)</f>
        <v>0</v>
      </c>
      <c r="K133" s="154"/>
      <c r="L133" s="28"/>
      <c r="M133" s="155" t="s">
        <v>1</v>
      </c>
      <c r="N133" s="117" t="s">
        <v>42</v>
      </c>
      <c r="P133" s="156">
        <f>O133*H133</f>
        <v>0</v>
      </c>
      <c r="Q133" s="156">
        <v>0</v>
      </c>
      <c r="R133" s="156">
        <f>Q133*H133</f>
        <v>0</v>
      </c>
      <c r="S133" s="156">
        <v>0</v>
      </c>
      <c r="T133" s="157">
        <f>S133*H133</f>
        <v>0</v>
      </c>
      <c r="AR133" s="158" t="s">
        <v>84</v>
      </c>
      <c r="AT133" s="158" t="s">
        <v>140</v>
      </c>
      <c r="AU133" s="158" t="s">
        <v>114</v>
      </c>
      <c r="AY133" s="13" t="s">
        <v>136</v>
      </c>
      <c r="BE133" s="159">
        <f>IF(N133="základná",J133,0)</f>
        <v>0</v>
      </c>
      <c r="BF133" s="159">
        <f>IF(N133="znížená",J133,0)</f>
        <v>0</v>
      </c>
      <c r="BG133" s="159">
        <f>IF(N133="zákl. prenesená",J133,0)</f>
        <v>0</v>
      </c>
      <c r="BH133" s="159">
        <f>IF(N133="zníž. prenesená",J133,0)</f>
        <v>0</v>
      </c>
      <c r="BI133" s="159">
        <f>IF(N133="nulová",J133,0)</f>
        <v>0</v>
      </c>
      <c r="BJ133" s="13" t="s">
        <v>114</v>
      </c>
      <c r="BK133" s="160">
        <f>ROUND(I133*H133,3)</f>
        <v>0</v>
      </c>
      <c r="BL133" s="13" t="s">
        <v>84</v>
      </c>
      <c r="BM133" s="158" t="s">
        <v>546</v>
      </c>
    </row>
    <row r="134" spans="2:65" s="1" customFormat="1" ht="24.2" customHeight="1">
      <c r="B134" s="118"/>
      <c r="C134" s="148" t="s">
        <v>114</v>
      </c>
      <c r="D134" s="148" t="s">
        <v>140</v>
      </c>
      <c r="E134" s="149" t="s">
        <v>547</v>
      </c>
      <c r="F134" s="150" t="s">
        <v>548</v>
      </c>
      <c r="G134" s="151" t="s">
        <v>545</v>
      </c>
      <c r="H134" s="152">
        <v>0.105</v>
      </c>
      <c r="I134" s="153"/>
      <c r="J134" s="152">
        <f>ROUND(I134*H134,3)</f>
        <v>0</v>
      </c>
      <c r="K134" s="154"/>
      <c r="L134" s="28"/>
      <c r="M134" s="155" t="s">
        <v>1</v>
      </c>
      <c r="N134" s="117" t="s">
        <v>42</v>
      </c>
      <c r="P134" s="156">
        <f>O134*H134</f>
        <v>0</v>
      </c>
      <c r="Q134" s="156">
        <v>0</v>
      </c>
      <c r="R134" s="156">
        <f>Q134*H134</f>
        <v>0</v>
      </c>
      <c r="S134" s="156">
        <v>0</v>
      </c>
      <c r="T134" s="157">
        <f>S134*H134</f>
        <v>0</v>
      </c>
      <c r="AR134" s="158" t="s">
        <v>84</v>
      </c>
      <c r="AT134" s="158" t="s">
        <v>140</v>
      </c>
      <c r="AU134" s="158" t="s">
        <v>114</v>
      </c>
      <c r="AY134" s="13" t="s">
        <v>136</v>
      </c>
      <c r="BE134" s="159">
        <f>IF(N134="základná",J134,0)</f>
        <v>0</v>
      </c>
      <c r="BF134" s="159">
        <f>IF(N134="znížená",J134,0)</f>
        <v>0</v>
      </c>
      <c r="BG134" s="159">
        <f>IF(N134="zákl. prenesená",J134,0)</f>
        <v>0</v>
      </c>
      <c r="BH134" s="159">
        <f>IF(N134="zníž. prenesená",J134,0)</f>
        <v>0</v>
      </c>
      <c r="BI134" s="159">
        <f>IF(N134="nulová",J134,0)</f>
        <v>0</v>
      </c>
      <c r="BJ134" s="13" t="s">
        <v>114</v>
      </c>
      <c r="BK134" s="160">
        <f>ROUND(I134*H134,3)</f>
        <v>0</v>
      </c>
      <c r="BL134" s="13" t="s">
        <v>84</v>
      </c>
      <c r="BM134" s="158" t="s">
        <v>549</v>
      </c>
    </row>
    <row r="135" spans="2:65" s="11" customFormat="1" ht="22.9" customHeight="1">
      <c r="B135" s="136"/>
      <c r="D135" s="137" t="s">
        <v>75</v>
      </c>
      <c r="E135" s="146" t="s">
        <v>550</v>
      </c>
      <c r="F135" s="146" t="s">
        <v>551</v>
      </c>
      <c r="I135" s="139"/>
      <c r="J135" s="147">
        <f>BK135</f>
        <v>0</v>
      </c>
      <c r="L135" s="136"/>
      <c r="M135" s="141"/>
      <c r="P135" s="142">
        <f>P136</f>
        <v>0</v>
      </c>
      <c r="R135" s="142">
        <f>R136</f>
        <v>0</v>
      </c>
      <c r="T135" s="143">
        <f>T136</f>
        <v>0</v>
      </c>
      <c r="AR135" s="137" t="s">
        <v>144</v>
      </c>
      <c r="AT135" s="144" t="s">
        <v>75</v>
      </c>
      <c r="AU135" s="144" t="s">
        <v>84</v>
      </c>
      <c r="AY135" s="137" t="s">
        <v>136</v>
      </c>
      <c r="BK135" s="145">
        <f>BK136</f>
        <v>0</v>
      </c>
    </row>
    <row r="136" spans="2:65" s="1" customFormat="1" ht="33" customHeight="1">
      <c r="B136" s="118"/>
      <c r="C136" s="148" t="s">
        <v>139</v>
      </c>
      <c r="D136" s="148" t="s">
        <v>140</v>
      </c>
      <c r="E136" s="149" t="s">
        <v>552</v>
      </c>
      <c r="F136" s="150" t="s">
        <v>553</v>
      </c>
      <c r="G136" s="151" t="s">
        <v>545</v>
      </c>
      <c r="H136" s="152">
        <v>2.5</v>
      </c>
      <c r="I136" s="153"/>
      <c r="J136" s="152">
        <f>ROUND(I136*H136,3)</f>
        <v>0</v>
      </c>
      <c r="K136" s="154"/>
      <c r="L136" s="28"/>
      <c r="M136" s="155" t="s">
        <v>1</v>
      </c>
      <c r="N136" s="117" t="s">
        <v>42</v>
      </c>
      <c r="P136" s="156">
        <f>O136*H136</f>
        <v>0</v>
      </c>
      <c r="Q136" s="156">
        <v>0</v>
      </c>
      <c r="R136" s="156">
        <f>Q136*H136</f>
        <v>0</v>
      </c>
      <c r="S136" s="156">
        <v>0</v>
      </c>
      <c r="T136" s="157">
        <f>S136*H136</f>
        <v>0</v>
      </c>
      <c r="AR136" s="158" t="s">
        <v>144</v>
      </c>
      <c r="AT136" s="158" t="s">
        <v>140</v>
      </c>
      <c r="AU136" s="158" t="s">
        <v>114</v>
      </c>
      <c r="AY136" s="13" t="s">
        <v>136</v>
      </c>
      <c r="BE136" s="159">
        <f>IF(N136="základná",J136,0)</f>
        <v>0</v>
      </c>
      <c r="BF136" s="159">
        <f>IF(N136="znížená",J136,0)</f>
        <v>0</v>
      </c>
      <c r="BG136" s="159">
        <f>IF(N136="zákl. prenesená",J136,0)</f>
        <v>0</v>
      </c>
      <c r="BH136" s="159">
        <f>IF(N136="zníž. prenesená",J136,0)</f>
        <v>0</v>
      </c>
      <c r="BI136" s="159">
        <f>IF(N136="nulová",J136,0)</f>
        <v>0</v>
      </c>
      <c r="BJ136" s="13" t="s">
        <v>114</v>
      </c>
      <c r="BK136" s="160">
        <f>ROUND(I136*H136,3)</f>
        <v>0</v>
      </c>
      <c r="BL136" s="13" t="s">
        <v>144</v>
      </c>
      <c r="BM136" s="158" t="s">
        <v>554</v>
      </c>
    </row>
    <row r="137" spans="2:65" s="11" customFormat="1" ht="22.9" customHeight="1">
      <c r="B137" s="136"/>
      <c r="D137" s="137" t="s">
        <v>75</v>
      </c>
      <c r="E137" s="146" t="s">
        <v>555</v>
      </c>
      <c r="F137" s="146" t="s">
        <v>556</v>
      </c>
      <c r="I137" s="139"/>
      <c r="J137" s="147">
        <f>BK137</f>
        <v>0</v>
      </c>
      <c r="L137" s="136"/>
      <c r="M137" s="141"/>
      <c r="P137" s="142">
        <f>SUM(P138:P142)</f>
        <v>0</v>
      </c>
      <c r="R137" s="142">
        <f>SUM(R138:R142)</f>
        <v>0</v>
      </c>
      <c r="T137" s="143">
        <f>SUM(T138:T142)</f>
        <v>0</v>
      </c>
      <c r="AR137" s="137" t="s">
        <v>139</v>
      </c>
      <c r="AT137" s="144" t="s">
        <v>75</v>
      </c>
      <c r="AU137" s="144" t="s">
        <v>84</v>
      </c>
      <c r="AY137" s="137" t="s">
        <v>136</v>
      </c>
      <c r="BK137" s="145">
        <f>SUM(BK138:BK142)</f>
        <v>0</v>
      </c>
    </row>
    <row r="138" spans="2:65" s="1" customFormat="1" ht="16.5" customHeight="1">
      <c r="B138" s="118"/>
      <c r="C138" s="148" t="s">
        <v>144</v>
      </c>
      <c r="D138" s="148" t="s">
        <v>140</v>
      </c>
      <c r="E138" s="149" t="s">
        <v>557</v>
      </c>
      <c r="F138" s="150" t="s">
        <v>558</v>
      </c>
      <c r="G138" s="151" t="s">
        <v>545</v>
      </c>
      <c r="H138" s="152">
        <v>0.5</v>
      </c>
      <c r="I138" s="153"/>
      <c r="J138" s="152">
        <f>ROUND(I138*H138,3)</f>
        <v>0</v>
      </c>
      <c r="K138" s="154"/>
      <c r="L138" s="28"/>
      <c r="M138" s="155" t="s">
        <v>1</v>
      </c>
      <c r="N138" s="117" t="s">
        <v>42</v>
      </c>
      <c r="P138" s="156">
        <f>O138*H138</f>
        <v>0</v>
      </c>
      <c r="Q138" s="156">
        <v>0</v>
      </c>
      <c r="R138" s="156">
        <f>Q138*H138</f>
        <v>0</v>
      </c>
      <c r="S138" s="156">
        <v>0</v>
      </c>
      <c r="T138" s="157">
        <f>S138*H138</f>
        <v>0</v>
      </c>
      <c r="AR138" s="158" t="s">
        <v>84</v>
      </c>
      <c r="AT138" s="158" t="s">
        <v>140</v>
      </c>
      <c r="AU138" s="158" t="s">
        <v>114</v>
      </c>
      <c r="AY138" s="13" t="s">
        <v>136</v>
      </c>
      <c r="BE138" s="159">
        <f>IF(N138="základná",J138,0)</f>
        <v>0</v>
      </c>
      <c r="BF138" s="159">
        <f>IF(N138="znížená",J138,0)</f>
        <v>0</v>
      </c>
      <c r="BG138" s="159">
        <f>IF(N138="zákl. prenesená",J138,0)</f>
        <v>0</v>
      </c>
      <c r="BH138" s="159">
        <f>IF(N138="zníž. prenesená",J138,0)</f>
        <v>0</v>
      </c>
      <c r="BI138" s="159">
        <f>IF(N138="nulová",J138,0)</f>
        <v>0</v>
      </c>
      <c r="BJ138" s="13" t="s">
        <v>114</v>
      </c>
      <c r="BK138" s="160">
        <f>ROUND(I138*H138,3)</f>
        <v>0</v>
      </c>
      <c r="BL138" s="13" t="s">
        <v>84</v>
      </c>
      <c r="BM138" s="158" t="s">
        <v>559</v>
      </c>
    </row>
    <row r="139" spans="2:65" s="1" customFormat="1" ht="16.5" customHeight="1">
      <c r="B139" s="118"/>
      <c r="C139" s="148" t="s">
        <v>155</v>
      </c>
      <c r="D139" s="148" t="s">
        <v>140</v>
      </c>
      <c r="E139" s="149" t="s">
        <v>560</v>
      </c>
      <c r="F139" s="150" t="s">
        <v>561</v>
      </c>
      <c r="G139" s="151" t="s">
        <v>545</v>
      </c>
      <c r="H139" s="152">
        <v>0.1</v>
      </c>
      <c r="I139" s="153"/>
      <c r="J139" s="152">
        <f>ROUND(I139*H139,3)</f>
        <v>0</v>
      </c>
      <c r="K139" s="154"/>
      <c r="L139" s="28"/>
      <c r="M139" s="155" t="s">
        <v>1</v>
      </c>
      <c r="N139" s="117" t="s">
        <v>42</v>
      </c>
      <c r="P139" s="156">
        <f>O139*H139</f>
        <v>0</v>
      </c>
      <c r="Q139" s="156">
        <v>0</v>
      </c>
      <c r="R139" s="156">
        <f>Q139*H139</f>
        <v>0</v>
      </c>
      <c r="S139" s="156">
        <v>0</v>
      </c>
      <c r="T139" s="157">
        <f>S139*H139</f>
        <v>0</v>
      </c>
      <c r="AR139" s="158" t="s">
        <v>84</v>
      </c>
      <c r="AT139" s="158" t="s">
        <v>140</v>
      </c>
      <c r="AU139" s="158" t="s">
        <v>114</v>
      </c>
      <c r="AY139" s="13" t="s">
        <v>136</v>
      </c>
      <c r="BE139" s="159">
        <f>IF(N139="základná",J139,0)</f>
        <v>0</v>
      </c>
      <c r="BF139" s="159">
        <f>IF(N139="znížená",J139,0)</f>
        <v>0</v>
      </c>
      <c r="BG139" s="159">
        <f>IF(N139="zákl. prenesená",J139,0)</f>
        <v>0</v>
      </c>
      <c r="BH139" s="159">
        <f>IF(N139="zníž. prenesená",J139,0)</f>
        <v>0</v>
      </c>
      <c r="BI139" s="159">
        <f>IF(N139="nulová",J139,0)</f>
        <v>0</v>
      </c>
      <c r="BJ139" s="13" t="s">
        <v>114</v>
      </c>
      <c r="BK139" s="160">
        <f>ROUND(I139*H139,3)</f>
        <v>0</v>
      </c>
      <c r="BL139" s="13" t="s">
        <v>84</v>
      </c>
      <c r="BM139" s="158" t="s">
        <v>562</v>
      </c>
    </row>
    <row r="140" spans="2:65" s="1" customFormat="1" ht="16.5" customHeight="1">
      <c r="B140" s="118"/>
      <c r="C140" s="148" t="s">
        <v>163</v>
      </c>
      <c r="D140" s="148" t="s">
        <v>140</v>
      </c>
      <c r="E140" s="149" t="s">
        <v>563</v>
      </c>
      <c r="F140" s="150" t="s">
        <v>564</v>
      </c>
      <c r="G140" s="151" t="s">
        <v>545</v>
      </c>
      <c r="H140" s="152">
        <v>1.5</v>
      </c>
      <c r="I140" s="153"/>
      <c r="J140" s="152">
        <f>ROUND(I140*H140,3)</f>
        <v>0</v>
      </c>
      <c r="K140" s="154"/>
      <c r="L140" s="28"/>
      <c r="M140" s="155" t="s">
        <v>1</v>
      </c>
      <c r="N140" s="117" t="s">
        <v>42</v>
      </c>
      <c r="P140" s="156">
        <f>O140*H140</f>
        <v>0</v>
      </c>
      <c r="Q140" s="156">
        <v>0</v>
      </c>
      <c r="R140" s="156">
        <f>Q140*H140</f>
        <v>0</v>
      </c>
      <c r="S140" s="156">
        <v>0</v>
      </c>
      <c r="T140" s="157">
        <f>S140*H140</f>
        <v>0</v>
      </c>
      <c r="AR140" s="158" t="s">
        <v>84</v>
      </c>
      <c r="AT140" s="158" t="s">
        <v>140</v>
      </c>
      <c r="AU140" s="158" t="s">
        <v>114</v>
      </c>
      <c r="AY140" s="13" t="s">
        <v>136</v>
      </c>
      <c r="BE140" s="159">
        <f>IF(N140="základná",J140,0)</f>
        <v>0</v>
      </c>
      <c r="BF140" s="159">
        <f>IF(N140="znížená",J140,0)</f>
        <v>0</v>
      </c>
      <c r="BG140" s="159">
        <f>IF(N140="zákl. prenesená",J140,0)</f>
        <v>0</v>
      </c>
      <c r="BH140" s="159">
        <f>IF(N140="zníž. prenesená",J140,0)</f>
        <v>0</v>
      </c>
      <c r="BI140" s="159">
        <f>IF(N140="nulová",J140,0)</f>
        <v>0</v>
      </c>
      <c r="BJ140" s="13" t="s">
        <v>114</v>
      </c>
      <c r="BK140" s="160">
        <f>ROUND(I140*H140,3)</f>
        <v>0</v>
      </c>
      <c r="BL140" s="13" t="s">
        <v>84</v>
      </c>
      <c r="BM140" s="158" t="s">
        <v>565</v>
      </c>
    </row>
    <row r="141" spans="2:65" s="1" customFormat="1" ht="16.5" customHeight="1">
      <c r="B141" s="118"/>
      <c r="C141" s="148" t="s">
        <v>167</v>
      </c>
      <c r="D141" s="148" t="s">
        <v>140</v>
      </c>
      <c r="E141" s="149" t="s">
        <v>566</v>
      </c>
      <c r="F141" s="150" t="s">
        <v>567</v>
      </c>
      <c r="G141" s="151" t="s">
        <v>233</v>
      </c>
      <c r="H141" s="152">
        <v>1</v>
      </c>
      <c r="I141" s="153"/>
      <c r="J141" s="152">
        <f>ROUND(I141*H141,3)</f>
        <v>0</v>
      </c>
      <c r="K141" s="154"/>
      <c r="L141" s="28"/>
      <c r="M141" s="155" t="s">
        <v>1</v>
      </c>
      <c r="N141" s="117" t="s">
        <v>42</v>
      </c>
      <c r="P141" s="156">
        <f>O141*H141</f>
        <v>0</v>
      </c>
      <c r="Q141" s="156">
        <v>0</v>
      </c>
      <c r="R141" s="156">
        <f>Q141*H141</f>
        <v>0</v>
      </c>
      <c r="S141" s="156">
        <v>0</v>
      </c>
      <c r="T141" s="157">
        <f>S141*H141</f>
        <v>0</v>
      </c>
      <c r="AR141" s="158" t="s">
        <v>84</v>
      </c>
      <c r="AT141" s="158" t="s">
        <v>140</v>
      </c>
      <c r="AU141" s="158" t="s">
        <v>114</v>
      </c>
      <c r="AY141" s="13" t="s">
        <v>136</v>
      </c>
      <c r="BE141" s="159">
        <f>IF(N141="základná",J141,0)</f>
        <v>0</v>
      </c>
      <c r="BF141" s="159">
        <f>IF(N141="znížená",J141,0)</f>
        <v>0</v>
      </c>
      <c r="BG141" s="159">
        <f>IF(N141="zákl. prenesená",J141,0)</f>
        <v>0</v>
      </c>
      <c r="BH141" s="159">
        <f>IF(N141="zníž. prenesená",J141,0)</f>
        <v>0</v>
      </c>
      <c r="BI141" s="159">
        <f>IF(N141="nulová",J141,0)</f>
        <v>0</v>
      </c>
      <c r="BJ141" s="13" t="s">
        <v>114</v>
      </c>
      <c r="BK141" s="160">
        <f>ROUND(I141*H141,3)</f>
        <v>0</v>
      </c>
      <c r="BL141" s="13" t="s">
        <v>84</v>
      </c>
      <c r="BM141" s="158" t="s">
        <v>568</v>
      </c>
    </row>
    <row r="142" spans="2:65" s="1" customFormat="1" ht="16.5" customHeight="1">
      <c r="B142" s="118"/>
      <c r="C142" s="148" t="s">
        <v>171</v>
      </c>
      <c r="D142" s="148" t="s">
        <v>140</v>
      </c>
      <c r="E142" s="149" t="s">
        <v>569</v>
      </c>
      <c r="F142" s="150" t="s">
        <v>570</v>
      </c>
      <c r="G142" s="151" t="s">
        <v>143</v>
      </c>
      <c r="H142" s="152">
        <v>8</v>
      </c>
      <c r="I142" s="153"/>
      <c r="J142" s="152">
        <f>ROUND(I142*H142,3)</f>
        <v>0</v>
      </c>
      <c r="K142" s="154"/>
      <c r="L142" s="28"/>
      <c r="M142" s="171" t="s">
        <v>1</v>
      </c>
      <c r="N142" s="172" t="s">
        <v>42</v>
      </c>
      <c r="O142" s="173"/>
      <c r="P142" s="174">
        <f>O142*H142</f>
        <v>0</v>
      </c>
      <c r="Q142" s="174">
        <v>0</v>
      </c>
      <c r="R142" s="174">
        <f>Q142*H142</f>
        <v>0</v>
      </c>
      <c r="S142" s="174">
        <v>0</v>
      </c>
      <c r="T142" s="175">
        <f>S142*H142</f>
        <v>0</v>
      </c>
      <c r="AR142" s="158" t="s">
        <v>84</v>
      </c>
      <c r="AT142" s="158" t="s">
        <v>140</v>
      </c>
      <c r="AU142" s="158" t="s">
        <v>114</v>
      </c>
      <c r="AY142" s="13" t="s">
        <v>136</v>
      </c>
      <c r="BE142" s="159">
        <f>IF(N142="základná",J142,0)</f>
        <v>0</v>
      </c>
      <c r="BF142" s="159">
        <f>IF(N142="znížená",J142,0)</f>
        <v>0</v>
      </c>
      <c r="BG142" s="159">
        <f>IF(N142="zákl. prenesená",J142,0)</f>
        <v>0</v>
      </c>
      <c r="BH142" s="159">
        <f>IF(N142="zníž. prenesená",J142,0)</f>
        <v>0</v>
      </c>
      <c r="BI142" s="159">
        <f>IF(N142="nulová",J142,0)</f>
        <v>0</v>
      </c>
      <c r="BJ142" s="13" t="s">
        <v>114</v>
      </c>
      <c r="BK142" s="160">
        <f>ROUND(I142*H142,3)</f>
        <v>0</v>
      </c>
      <c r="BL142" s="13" t="s">
        <v>84</v>
      </c>
      <c r="BM142" s="158" t="s">
        <v>571</v>
      </c>
    </row>
    <row r="143" spans="2:65" s="1" customFormat="1" ht="6.95" customHeight="1">
      <c r="B143" s="43"/>
      <c r="C143" s="44"/>
      <c r="D143" s="44"/>
      <c r="E143" s="44"/>
      <c r="F143" s="44"/>
      <c r="G143" s="44"/>
      <c r="H143" s="44"/>
      <c r="I143" s="44"/>
      <c r="J143" s="44"/>
      <c r="K143" s="44"/>
      <c r="L143" s="28"/>
    </row>
  </sheetData>
  <autoFilter ref="C129:K142" xr:uid="{00000000-0009-0000-0000-000004000000}"/>
  <mergeCells count="14">
    <mergeCell ref="D108:F108"/>
    <mergeCell ref="E120:H120"/>
    <mergeCell ref="E122:H122"/>
    <mergeCell ref="L2:V2"/>
    <mergeCell ref="E87:H87"/>
    <mergeCell ref="D104:F104"/>
    <mergeCell ref="D105:F105"/>
    <mergeCell ref="D106:F106"/>
    <mergeCell ref="D107:F107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scale="87" fitToHeight="100" orientation="portrait" blackAndWhite="1" r:id="rId1"/>
  <headerFooter>
    <oddFooter>&amp;CStrana &amp;P z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1D7E00C37F0374F8A73D9AB97621524" ma:contentTypeVersion="20" ma:contentTypeDescription="Umožňuje vytvoriť nový dokument." ma:contentTypeScope="" ma:versionID="255e2997a776058432bb14060b0fb9b2">
  <xsd:schema xmlns:xsd="http://www.w3.org/2001/XMLSchema" xmlns:xs="http://www.w3.org/2001/XMLSchema" xmlns:p="http://schemas.microsoft.com/office/2006/metadata/properties" xmlns:ns2="4dd834f4-8206-40bb-b7b1-ab042ef96366" xmlns:ns3="285d2c9b-062d-46e8-8ee7-df0d4b5b1d5f" targetNamespace="http://schemas.microsoft.com/office/2006/metadata/properties" ma:root="true" ma:fieldsID="4980782b0c48da73835a31db5ae9b012" ns2:_="" ns3:_="">
    <xsd:import namespace="4dd834f4-8206-40bb-b7b1-ab042ef96366"/>
    <xsd:import namespace="285d2c9b-062d-46e8-8ee7-df0d4b5b1d5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d834f4-8206-40bb-b7b1-ab042ef9636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Značky obrázka" ma:readOnly="false" ma:fieldId="{5cf76f15-5ced-4ddc-b409-7134ff3c332f}" ma:taxonomyMulti="true" ma:sspId="fd617f2e-17d7-4761-8b3a-e3151ce4d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5d2c9b-062d-46e8-8ee7-df0d4b5b1d5f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75094975-1945-4a6d-8437-fd47a136ae0f}" ma:internalName="TaxCatchAll" ma:showField="CatchAllData" ma:web="285d2c9b-062d-46e8-8ee7-df0d4b5b1d5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" ma:displayName="Typ obsahu"/>
        <xsd:element ref="dc:title" minOccurs="0" maxOccurs="1" ma:index="1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dd834f4-8206-40bb-b7b1-ab042ef96366">
      <Terms xmlns="http://schemas.microsoft.com/office/infopath/2007/PartnerControls"/>
    </lcf76f155ced4ddcb4097134ff3c332f>
    <TaxCatchAll xmlns="285d2c9b-062d-46e8-8ee7-df0d4b5b1d5f" xsi:nil="true"/>
  </documentManagement>
</p:properties>
</file>

<file path=customXml/itemProps1.xml><?xml version="1.0" encoding="utf-8"?>
<ds:datastoreItem xmlns:ds="http://schemas.openxmlformats.org/officeDocument/2006/customXml" ds:itemID="{BA5C3C51-6879-43E0-9090-CEA4E7500BF4}"/>
</file>

<file path=customXml/itemProps2.xml><?xml version="1.0" encoding="utf-8"?>
<ds:datastoreItem xmlns:ds="http://schemas.openxmlformats.org/officeDocument/2006/customXml" ds:itemID="{19D460D1-1D68-484D-BAA2-CA082495795D}"/>
</file>

<file path=customXml/itemProps3.xml><?xml version="1.0" encoding="utf-8"?>
<ds:datastoreItem xmlns:ds="http://schemas.openxmlformats.org/officeDocument/2006/customXml" ds:itemID="{2487F4AD-0F54-4B19-82E4-672C976D211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6</vt:i4>
      </vt:variant>
      <vt:variant>
        <vt:lpstr>Pomenované rozsahy</vt:lpstr>
      </vt:variant>
      <vt:variant>
        <vt:i4>11</vt:i4>
      </vt:variant>
    </vt:vector>
  </HeadingPairs>
  <TitlesOfParts>
    <vt:vector size="17" baseType="lpstr">
      <vt:lpstr>Titulka</vt:lpstr>
      <vt:lpstr>Rekapitulácia stavby</vt:lpstr>
      <vt:lpstr>PS-12 - R6kV -R25, R251, ...</vt:lpstr>
      <vt:lpstr>PS-30 - PS30-Riadiaci a i...</vt:lpstr>
      <vt:lpstr>PS-50 - PS50-rozvodňa 0,4...</vt:lpstr>
      <vt:lpstr>SO-100 - Likvidácia odpad...</vt:lpstr>
      <vt:lpstr>'PS-12 - R6kV -R25, R251, ...'!Názvy_tlače</vt:lpstr>
      <vt:lpstr>'PS-30 - PS30-Riadiaci a i...'!Názvy_tlače</vt:lpstr>
      <vt:lpstr>'PS-50 - PS50-rozvodňa 0,4...'!Názvy_tlače</vt:lpstr>
      <vt:lpstr>'Rekapitulácia stavby'!Názvy_tlače</vt:lpstr>
      <vt:lpstr>'SO-100 - Likvidácia odpad...'!Názvy_tlače</vt:lpstr>
      <vt:lpstr>'PS-12 - R6kV -R25, R251, ...'!Oblasť_tlače</vt:lpstr>
      <vt:lpstr>'PS-30 - PS30-Riadiaci a i...'!Oblasť_tlače</vt:lpstr>
      <vt:lpstr>'PS-50 - PS50-rozvodňa 0,4...'!Oblasť_tlače</vt:lpstr>
      <vt:lpstr>'Rekapitulácia stavby'!Oblasť_tlače</vt:lpstr>
      <vt:lpstr>'SO-100 - Likvidácia odpad...'!Oblasť_tlače</vt:lpstr>
      <vt:lpstr>Titulka!Oblasť_tlače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KAROLW10\karolw10</dc:creator>
  <cp:lastModifiedBy>Karol Valach</cp:lastModifiedBy>
  <cp:lastPrinted>2023-07-12T19:43:22Z</cp:lastPrinted>
  <dcterms:created xsi:type="dcterms:W3CDTF">2023-07-12T19:40:52Z</dcterms:created>
  <dcterms:modified xsi:type="dcterms:W3CDTF">2023-07-12T19:43:37Z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0x010100B1D7E00C37F0374F8A73D9AB97621524</vt:lpwstr>
  </property>
  <property fmtid="{D5CDD505-2E9C-101B-9397-08002B2CF9AE}" pid="3" name="MediaServiceImageTags">
    <vt:lpwstr/>
  </property>
</Properties>
</file>