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4"/>
  <workbookPr/>
  <mc:AlternateContent xmlns:mc="http://schemas.openxmlformats.org/markup-compatibility/2006">
    <mc:Choice Requires="x15">
      <x15ac:absPath xmlns:x15ac="http://schemas.microsoft.com/office/spreadsheetml/2010/11/ac" url="https://mhthsk-my.sharepoint.com/personal/julius_piliar_mhth_sk/Documents/Pracovná plocha/FAC&amp;LOG/CAPEX 2025/MT/CAPEX 2025/OPRAVA RAMPY_SKLAD_2025/"/>
    </mc:Choice>
  </mc:AlternateContent>
  <xr:revisionPtr revIDLastSave="0" documentId="8_{E1352B0F-879E-4F02-9956-8934076BDDFE}" xr6:coauthVersionLast="47" xr6:coauthVersionMax="47" xr10:uidLastSave="{00000000-0000-0000-0000-000000000000}"/>
  <bookViews>
    <workbookView xWindow="28680" yWindow="-120" windowWidth="29040" windowHeight="15840" xr2:uid="{9985B10D-3923-4C01-ABD2-A3105D57D357}"/>
  </bookViews>
  <sheets>
    <sheet name="Háro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" l="1"/>
  <c r="I32" i="1"/>
  <c r="I31" i="1" s="1"/>
  <c r="I30" i="1"/>
  <c r="I28" i="1"/>
  <c r="I27" i="1" s="1"/>
  <c r="I26" i="1"/>
  <c r="I25" i="1" s="1"/>
  <c r="I24" i="1"/>
  <c r="I23" i="1" s="1"/>
  <c r="I21" i="1"/>
  <c r="I20" i="1"/>
  <c r="I9" i="1"/>
  <c r="I10" i="1"/>
  <c r="I11" i="1"/>
  <c r="I12" i="1"/>
  <c r="I13" i="1"/>
  <c r="I14" i="1"/>
  <c r="I15" i="1"/>
  <c r="I16" i="1"/>
  <c r="I17" i="1"/>
  <c r="I18" i="1"/>
  <c r="I8" i="1"/>
  <c r="I7" i="1"/>
  <c r="I5" i="1"/>
  <c r="I4" i="1" s="1"/>
  <c r="I22" i="1" l="1"/>
  <c r="I19" i="1"/>
  <c r="I6" i="1"/>
  <c r="I3" i="1" s="1"/>
  <c r="I2" i="1" l="1"/>
</calcChain>
</file>

<file path=xl/sharedStrings.xml><?xml version="1.0" encoding="utf-8"?>
<sst xmlns="http://schemas.openxmlformats.org/spreadsheetml/2006/main" count="131" uniqueCount="85">
  <si>
    <t>Náklady z rozpočtu Oprava Rampa hlavný sklad MHTH a.s. MT</t>
  </si>
  <si>
    <t>D</t>
  </si>
  <si>
    <t>HSV</t>
  </si>
  <si>
    <t>Práce a dodávky HSV</t>
  </si>
  <si>
    <t>2</t>
  </si>
  <si>
    <t>Zakladanie</t>
  </si>
  <si>
    <t>1</t>
  </si>
  <si>
    <t>K</t>
  </si>
  <si>
    <t>289902111.S</t>
  </si>
  <si>
    <t>Otlčenie alebo osekanie vrstiev omietok L stien,  -0,06300t</t>
  </si>
  <si>
    <t>m2</t>
  </si>
  <si>
    <t>6</t>
  </si>
  <si>
    <t>Úpravy povrchov, podlahy, osadenie</t>
  </si>
  <si>
    <t>622467495</t>
  </si>
  <si>
    <t>Vonkajšia penetrácia stien</t>
  </si>
  <si>
    <t>3</t>
  </si>
  <si>
    <t>622467512</t>
  </si>
  <si>
    <t>Vonkajšia omietka stien CEMIX, ušľachtilá pastovitá silikátová zatieraná, biela, ozn. 2722, hr. 1,5 mm</t>
  </si>
  <si>
    <t>4</t>
  </si>
  <si>
    <t>622481119.S</t>
  </si>
  <si>
    <t>Potiahnutie vonkajších stien sklotextilnou mriežkou s celoplošným prilepením</t>
  </si>
  <si>
    <t>5</t>
  </si>
  <si>
    <t>625250541.S</t>
  </si>
  <si>
    <t>Kontaktný zatepľovací systém soklovej alebo vodou namáhanej časti hr. 30 mm, skrutkovacie kotvy</t>
  </si>
  <si>
    <t>627471152.S</t>
  </si>
  <si>
    <t>Reprofilácia stien sanačnou maltou, 1 vrstva hr. 20 mm</t>
  </si>
  <si>
    <t>7</t>
  </si>
  <si>
    <t>6279 91005R</t>
  </si>
  <si>
    <t>Tesnenie škár dilatácií panelov pruhom polystyrénu</t>
  </si>
  <si>
    <t>m</t>
  </si>
  <si>
    <t>8</t>
  </si>
  <si>
    <t>6313 19161</t>
  </si>
  <si>
    <t xml:space="preserve">Príplatok za prehlad. betónovej mazaniny </t>
  </si>
  <si>
    <t>9</t>
  </si>
  <si>
    <t>631322711.S</t>
  </si>
  <si>
    <t>Mazanina z betónu vystužená vláknami tr.C25/30 hr. 60 mm</t>
  </si>
  <si>
    <t>10</t>
  </si>
  <si>
    <t>6320 01051</t>
  </si>
  <si>
    <t>Zhotovenie penetračného náteru pre potery</t>
  </si>
  <si>
    <t>11</t>
  </si>
  <si>
    <t>6324 01411R</t>
  </si>
  <si>
    <t>Očistenie betótových panelov</t>
  </si>
  <si>
    <t>12</t>
  </si>
  <si>
    <t>634601523.S</t>
  </si>
  <si>
    <t>Zaplnenie dilatačných škár v mazaninách tmelom polyuretánom</t>
  </si>
  <si>
    <t>13</t>
  </si>
  <si>
    <t>634920003.S</t>
  </si>
  <si>
    <t>Rezanie dilatačných škár v čiastočne zatvrdnutej betónovej mazanine alebo poteru hĺbky do 10 mm, šírky nad 10 do 20 mm</t>
  </si>
  <si>
    <t>Ostatné konštrukcie a práce-búranie</t>
  </si>
  <si>
    <t>14</t>
  </si>
  <si>
    <t>959991013.S</t>
  </si>
  <si>
    <t>Vyplnenie škár polyuretánovou penou prierezu 15 cm2</t>
  </si>
  <si>
    <t>15</t>
  </si>
  <si>
    <t>9650 43321</t>
  </si>
  <si>
    <t>Búranie mazanín hr.do 100 mm</t>
  </si>
  <si>
    <t>PSV</t>
  </si>
  <si>
    <t>Práce a dodávky PSV</t>
  </si>
  <si>
    <t>764</t>
  </si>
  <si>
    <t>Konštrukcie klampiarske</t>
  </si>
  <si>
    <t>16</t>
  </si>
  <si>
    <t>764410410.S</t>
  </si>
  <si>
    <t>Oplechovanie parapetov z pozinkovaného farbeného PZf plechu, vrátane rohov r.š. 100 mm</t>
  </si>
  <si>
    <t>783</t>
  </si>
  <si>
    <t>Nátery</t>
  </si>
  <si>
    <t>17</t>
  </si>
  <si>
    <t>783222100.S</t>
  </si>
  <si>
    <t xml:space="preserve">Nátery kov.stavebných doplnkových konštrukcií (zábradlie) syntetické farby, vrátane obrúsenia </t>
  </si>
  <si>
    <t>kpl</t>
  </si>
  <si>
    <t>HZS</t>
  </si>
  <si>
    <t>Hodinové zúčtovacie sadzby</t>
  </si>
  <si>
    <t>18</t>
  </si>
  <si>
    <t>HZS000111.S</t>
  </si>
  <si>
    <t>Stavebno montážne práce menej náročne, pomocné alebo manupulačné (Tr. 1) v rozsahu viac ako 8 hodín</t>
  </si>
  <si>
    <t>hod</t>
  </si>
  <si>
    <t>ost</t>
  </si>
  <si>
    <t>Ostatné</t>
  </si>
  <si>
    <t>19</t>
  </si>
  <si>
    <t>01</t>
  </si>
  <si>
    <t>Nakladanie, odvoz a likvidácia stavebnej sute</t>
  </si>
  <si>
    <t>VRN</t>
  </si>
  <si>
    <t>Investičné náklady neobsiahnuté v cenách</t>
  </si>
  <si>
    <t>20</t>
  </si>
  <si>
    <t>000700011.S</t>
  </si>
  <si>
    <t>Dopravné náklady - mimostavenisková doprava objektivizácia dopravných nákladov materiálov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</si>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</sst>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2"/>
      <color rgb="FF960000"/>
      <name val="Arial CE"/>
    </font>
    <font>
      <sz val="8"/>
      <color rgb="FF003366"/>
      <name val="Arial CE"/>
    </font>
    <font>
      <sz val="12"/>
      <color rgb="FF003366"/>
      <name val="Arial CE"/>
    </font>
    <font>
      <sz val="10"/>
      <color rgb="FF003366"/>
      <name val="Arial CE"/>
    </font>
    <font>
      <sz val="9"/>
      <name val="Arial CE"/>
    </font>
    <font>
      <b/>
      <sz val="8"/>
      <color rgb="FF003366"/>
      <name val="Arial CE"/>
      <charset val="238"/>
    </font>
    <font>
      <b/>
      <sz val="12"/>
      <color rgb="FF003366"/>
      <name val="Arial CE"/>
      <charset val="238"/>
    </font>
    <font>
      <b/>
      <sz val="10"/>
      <color rgb="FF003366"/>
      <name val="Arial CE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6" fillId="0" borderId="1" xfId="0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4" fontId="6" fillId="0" borderId="1" xfId="0" applyNumberFormat="1" applyFont="1" applyBorder="1" applyAlignment="1" applyProtection="1">
      <alignment vertical="center"/>
      <protection locked="0"/>
    </xf>
    <xf numFmtId="4" fontId="6" fillId="0" borderId="1" xfId="0" applyNumberFormat="1" applyFont="1" applyBorder="1" applyAlignment="1" applyProtection="1">
      <alignment vertical="center"/>
      <protection locked="0"/>
    </xf>
    <xf numFmtId="0" fontId="3" fillId="0" borderId="5" xfId="0" applyFont="1" applyBorder="1"/>
    <xf numFmtId="4" fontId="5" fillId="0" borderId="6" xfId="0" applyNumberFormat="1" applyFont="1" applyBorder="1"/>
    <xf numFmtId="0" fontId="6" fillId="0" borderId="5" xfId="0" applyFont="1" applyBorder="1" applyAlignment="1" applyProtection="1">
      <alignment horizontal="center" vertical="center"/>
      <protection locked="0"/>
    </xf>
    <xf numFmtId="4" fontId="6" fillId="0" borderId="6" xfId="0" applyNumberFormat="1" applyFont="1" applyBorder="1" applyAlignment="1" applyProtection="1">
      <alignment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49" fontId="6" fillId="0" borderId="8" xfId="0" applyNumberFormat="1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164" fontId="6" fillId="0" borderId="8" xfId="0" applyNumberFormat="1" applyFont="1" applyBorder="1" applyAlignment="1" applyProtection="1">
      <alignment vertical="center"/>
      <protection locked="0"/>
    </xf>
    <xf numFmtId="4" fontId="6" fillId="0" borderId="8" xfId="0" applyNumberFormat="1" applyFont="1" applyBorder="1" applyAlignment="1" applyProtection="1">
      <alignment vertical="center"/>
      <protection locked="0"/>
    </xf>
    <xf numFmtId="4" fontId="6" fillId="0" borderId="9" xfId="0" applyNumberFormat="1" applyFont="1" applyBorder="1" applyAlignment="1" applyProtection="1">
      <alignment vertical="center"/>
      <protection locked="0"/>
    </xf>
    <xf numFmtId="0" fontId="8" fillId="0" borderId="11" xfId="0" applyFont="1" applyBorder="1" applyAlignment="1">
      <alignment horizontal="left"/>
    </xf>
    <xf numFmtId="4" fontId="2" fillId="0" borderId="15" xfId="0" applyNumberFormat="1" applyFont="1" applyBorder="1"/>
    <xf numFmtId="0" fontId="3" fillId="0" borderId="10" xfId="0" applyFont="1" applyBorder="1"/>
    <xf numFmtId="0" fontId="3" fillId="0" borderId="11" xfId="0" applyFont="1" applyBorder="1" applyAlignment="1">
      <alignment horizontal="left"/>
    </xf>
    <xf numFmtId="0" fontId="3" fillId="0" borderId="11" xfId="0" applyFont="1" applyBorder="1"/>
    <xf numFmtId="4" fontId="4" fillId="0" borderId="12" xfId="0" applyNumberFormat="1" applyFont="1" applyBorder="1"/>
    <xf numFmtId="0" fontId="7" fillId="0" borderId="2" xfId="0" applyFont="1" applyBorder="1"/>
    <xf numFmtId="0" fontId="7" fillId="0" borderId="3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7" fillId="0" borderId="3" xfId="0" applyFont="1" applyBorder="1"/>
    <xf numFmtId="4" fontId="8" fillId="0" borderId="4" xfId="0" applyNumberFormat="1" applyFont="1" applyBorder="1"/>
    <xf numFmtId="0" fontId="3" fillId="0" borderId="2" xfId="0" applyFont="1" applyBorder="1"/>
    <xf numFmtId="0" fontId="3" fillId="0" borderId="3" xfId="0" applyFont="1" applyBorder="1" applyAlignment="1">
      <alignment horizontal="left"/>
    </xf>
    <xf numFmtId="0" fontId="3" fillId="0" borderId="3" xfId="0" applyFont="1" applyBorder="1"/>
    <xf numFmtId="4" fontId="4" fillId="0" borderId="4" xfId="0" applyNumberFormat="1" applyFont="1" applyBorder="1"/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3DBB8-84BC-4E40-A7E4-C42FAF152D02}">
  <dimension ref="B1:I32"/>
  <sheetViews>
    <sheetView tabSelected="1" workbookViewId="0">
      <selection activeCell="M10" sqref="M10"/>
    </sheetView>
  </sheetViews>
  <sheetFormatPr defaultRowHeight="15"/>
  <cols>
    <col min="2" max="2" width="5.5703125" customWidth="1"/>
    <col min="3" max="3" width="2.140625" bestFit="1" customWidth="1"/>
    <col min="4" max="4" width="12" bestFit="1" customWidth="1"/>
    <col min="5" max="5" width="47.42578125" customWidth="1"/>
    <col min="6" max="6" width="4" bestFit="1" customWidth="1"/>
    <col min="7" max="7" width="6.42578125" bestFit="1" customWidth="1"/>
    <col min="9" max="9" width="10.140625" bestFit="1" customWidth="1"/>
  </cols>
  <sheetData>
    <row r="1" spans="2:9" ht="15.75" thickBot="1"/>
    <row r="2" spans="2:9" ht="16.5" thickBot="1">
      <c r="B2" s="38" t="s">
        <v>0</v>
      </c>
      <c r="C2" s="39"/>
      <c r="D2" s="39"/>
      <c r="E2" s="39"/>
      <c r="F2" s="39"/>
      <c r="G2" s="39"/>
      <c r="H2" s="39"/>
      <c r="I2" s="24">
        <f>I3+I22+I27+I29+I31</f>
        <v>0</v>
      </c>
    </row>
    <row r="3" spans="2:9" s="1" customFormat="1" ht="15.75">
      <c r="B3" s="29"/>
      <c r="C3" s="30" t="s">
        <v>1</v>
      </c>
      <c r="D3" s="31" t="s">
        <v>2</v>
      </c>
      <c r="E3" s="31" t="s">
        <v>3</v>
      </c>
      <c r="F3" s="32"/>
      <c r="G3" s="32"/>
      <c r="H3" s="32"/>
      <c r="I3" s="33">
        <f>I4+I6+I19</f>
        <v>0</v>
      </c>
    </row>
    <row r="4" spans="2:9">
      <c r="B4" s="11"/>
      <c r="C4" s="3" t="s">
        <v>1</v>
      </c>
      <c r="D4" s="4" t="s">
        <v>4</v>
      </c>
      <c r="E4" s="4" t="s">
        <v>5</v>
      </c>
      <c r="F4" s="2"/>
      <c r="G4" s="2"/>
      <c r="H4" s="2"/>
      <c r="I4" s="12">
        <f>I5*1</f>
        <v>0</v>
      </c>
    </row>
    <row r="5" spans="2:9" ht="24">
      <c r="B5" s="13" t="s">
        <v>6</v>
      </c>
      <c r="C5" s="5" t="s">
        <v>7</v>
      </c>
      <c r="D5" s="6" t="s">
        <v>8</v>
      </c>
      <c r="E5" s="7" t="s">
        <v>9</v>
      </c>
      <c r="F5" s="8" t="s">
        <v>10</v>
      </c>
      <c r="G5" s="9">
        <v>34.979999999999997</v>
      </c>
      <c r="H5" s="10"/>
      <c r="I5" s="14">
        <f>G5*H5</f>
        <v>0</v>
      </c>
    </row>
    <row r="6" spans="2:9">
      <c r="B6" s="11"/>
      <c r="C6" s="3" t="s">
        <v>1</v>
      </c>
      <c r="D6" s="4" t="s">
        <v>11</v>
      </c>
      <c r="E6" s="4" t="s">
        <v>12</v>
      </c>
      <c r="F6" s="2"/>
      <c r="G6" s="2"/>
      <c r="H6" s="2"/>
      <c r="I6" s="12">
        <f>SUM(I7:I18)</f>
        <v>0</v>
      </c>
    </row>
    <row r="7" spans="2:9">
      <c r="B7" s="13" t="s">
        <v>4</v>
      </c>
      <c r="C7" s="5" t="s">
        <v>7</v>
      </c>
      <c r="D7" s="6" t="s">
        <v>13</v>
      </c>
      <c r="E7" s="7" t="s">
        <v>14</v>
      </c>
      <c r="F7" s="8" t="s">
        <v>10</v>
      </c>
      <c r="G7" s="9">
        <v>34.979999999999997</v>
      </c>
      <c r="H7" s="10"/>
      <c r="I7" s="14">
        <f>G7*H7</f>
        <v>0</v>
      </c>
    </row>
    <row r="8" spans="2:9" ht="24">
      <c r="B8" s="13" t="s">
        <v>15</v>
      </c>
      <c r="C8" s="5" t="s">
        <v>7</v>
      </c>
      <c r="D8" s="6" t="s">
        <v>16</v>
      </c>
      <c r="E8" s="7" t="s">
        <v>17</v>
      </c>
      <c r="F8" s="8" t="s">
        <v>10</v>
      </c>
      <c r="G8" s="9">
        <v>34.979999999999997</v>
      </c>
      <c r="H8" s="10"/>
      <c r="I8" s="14">
        <f>G8*H8</f>
        <v>0</v>
      </c>
    </row>
    <row r="9" spans="2:9" ht="24">
      <c r="B9" s="13" t="s">
        <v>18</v>
      </c>
      <c r="C9" s="5" t="s">
        <v>7</v>
      </c>
      <c r="D9" s="6" t="s">
        <v>19</v>
      </c>
      <c r="E9" s="7" t="s">
        <v>20</v>
      </c>
      <c r="F9" s="8" t="s">
        <v>10</v>
      </c>
      <c r="G9" s="9">
        <v>34.979999999999997</v>
      </c>
      <c r="H9" s="10"/>
      <c r="I9" s="14">
        <f t="shared" ref="I9:I18" si="0">G9*H9</f>
        <v>0</v>
      </c>
    </row>
    <row r="10" spans="2:9" ht="24">
      <c r="B10" s="13" t="s">
        <v>21</v>
      </c>
      <c r="C10" s="5" t="s">
        <v>7</v>
      </c>
      <c r="D10" s="6" t="s">
        <v>22</v>
      </c>
      <c r="E10" s="7" t="s">
        <v>23</v>
      </c>
      <c r="F10" s="8" t="s">
        <v>10</v>
      </c>
      <c r="G10" s="9">
        <v>34.979999999999997</v>
      </c>
      <c r="H10" s="10"/>
      <c r="I10" s="14">
        <f t="shared" si="0"/>
        <v>0</v>
      </c>
    </row>
    <row r="11" spans="2:9">
      <c r="B11" s="13" t="s">
        <v>11</v>
      </c>
      <c r="C11" s="5" t="s">
        <v>7</v>
      </c>
      <c r="D11" s="6" t="s">
        <v>24</v>
      </c>
      <c r="E11" s="7" t="s">
        <v>25</v>
      </c>
      <c r="F11" s="8" t="s">
        <v>10</v>
      </c>
      <c r="G11" s="9">
        <v>34.979999999999997</v>
      </c>
      <c r="H11" s="10"/>
      <c r="I11" s="14">
        <f t="shared" si="0"/>
        <v>0</v>
      </c>
    </row>
    <row r="12" spans="2:9">
      <c r="B12" s="13" t="s">
        <v>26</v>
      </c>
      <c r="C12" s="5" t="s">
        <v>7</v>
      </c>
      <c r="D12" s="6" t="s">
        <v>27</v>
      </c>
      <c r="E12" s="7" t="s">
        <v>28</v>
      </c>
      <c r="F12" s="8" t="s">
        <v>29</v>
      </c>
      <c r="G12" s="9">
        <v>5.76</v>
      </c>
      <c r="H12" s="10"/>
      <c r="I12" s="14">
        <f t="shared" si="0"/>
        <v>0</v>
      </c>
    </row>
    <row r="13" spans="2:9">
      <c r="B13" s="13" t="s">
        <v>30</v>
      </c>
      <c r="C13" s="5" t="s">
        <v>7</v>
      </c>
      <c r="D13" s="6" t="s">
        <v>31</v>
      </c>
      <c r="E13" s="7" t="s">
        <v>32</v>
      </c>
      <c r="F13" s="8" t="s">
        <v>10</v>
      </c>
      <c r="G13" s="9">
        <v>18.611999999999998</v>
      </c>
      <c r="H13" s="10"/>
      <c r="I13" s="14">
        <f t="shared" si="0"/>
        <v>0</v>
      </c>
    </row>
    <row r="14" spans="2:9" ht="24">
      <c r="B14" s="13" t="s">
        <v>33</v>
      </c>
      <c r="C14" s="5" t="s">
        <v>7</v>
      </c>
      <c r="D14" s="6" t="s">
        <v>34</v>
      </c>
      <c r="E14" s="7" t="s">
        <v>35</v>
      </c>
      <c r="F14" s="8" t="s">
        <v>10</v>
      </c>
      <c r="G14" s="9">
        <v>18.611999999999998</v>
      </c>
      <c r="H14" s="10"/>
      <c r="I14" s="14">
        <f t="shared" si="0"/>
        <v>0</v>
      </c>
    </row>
    <row r="15" spans="2:9">
      <c r="B15" s="13" t="s">
        <v>36</v>
      </c>
      <c r="C15" s="5" t="s">
        <v>7</v>
      </c>
      <c r="D15" s="6" t="s">
        <v>37</v>
      </c>
      <c r="E15" s="7" t="s">
        <v>38</v>
      </c>
      <c r="F15" s="8" t="s">
        <v>10</v>
      </c>
      <c r="G15" s="9">
        <v>18.161999999999999</v>
      </c>
      <c r="H15" s="10"/>
      <c r="I15" s="14">
        <f t="shared" si="0"/>
        <v>0</v>
      </c>
    </row>
    <row r="16" spans="2:9">
      <c r="B16" s="13" t="s">
        <v>39</v>
      </c>
      <c r="C16" s="5" t="s">
        <v>7</v>
      </c>
      <c r="D16" s="6" t="s">
        <v>40</v>
      </c>
      <c r="E16" s="7" t="s">
        <v>41</v>
      </c>
      <c r="F16" s="8" t="s">
        <v>10</v>
      </c>
      <c r="G16" s="9">
        <v>18.161999999999999</v>
      </c>
      <c r="H16" s="10"/>
      <c r="I16" s="14">
        <f t="shared" si="0"/>
        <v>0</v>
      </c>
    </row>
    <row r="17" spans="2:9" ht="24">
      <c r="B17" s="13" t="s">
        <v>42</v>
      </c>
      <c r="C17" s="5" t="s">
        <v>7</v>
      </c>
      <c r="D17" s="6" t="s">
        <v>43</v>
      </c>
      <c r="E17" s="7" t="s">
        <v>44</v>
      </c>
      <c r="F17" s="8" t="s">
        <v>29</v>
      </c>
      <c r="G17" s="9">
        <v>5.76</v>
      </c>
      <c r="H17" s="10"/>
      <c r="I17" s="14">
        <f t="shared" si="0"/>
        <v>0</v>
      </c>
    </row>
    <row r="18" spans="2:9" ht="36">
      <c r="B18" s="13" t="s">
        <v>45</v>
      </c>
      <c r="C18" s="5" t="s">
        <v>7</v>
      </c>
      <c r="D18" s="6" t="s">
        <v>46</v>
      </c>
      <c r="E18" s="7" t="s">
        <v>47</v>
      </c>
      <c r="F18" s="8" t="s">
        <v>29</v>
      </c>
      <c r="G18" s="9">
        <v>5.76</v>
      </c>
      <c r="H18" s="10"/>
      <c r="I18" s="14">
        <f t="shared" si="0"/>
        <v>0</v>
      </c>
    </row>
    <row r="19" spans="2:9">
      <c r="B19" s="11"/>
      <c r="C19" s="3" t="s">
        <v>1</v>
      </c>
      <c r="D19" s="4" t="s">
        <v>33</v>
      </c>
      <c r="E19" s="4" t="s">
        <v>48</v>
      </c>
      <c r="F19" s="2"/>
      <c r="G19" s="2"/>
      <c r="H19" s="2"/>
      <c r="I19" s="12">
        <f>SUM(I20:I21)</f>
        <v>0</v>
      </c>
    </row>
    <row r="20" spans="2:9">
      <c r="B20" s="13" t="s">
        <v>49</v>
      </c>
      <c r="C20" s="5" t="s">
        <v>7</v>
      </c>
      <c r="D20" s="6" t="s">
        <v>50</v>
      </c>
      <c r="E20" s="7" t="s">
        <v>51</v>
      </c>
      <c r="F20" s="8" t="s">
        <v>29</v>
      </c>
      <c r="G20" s="9">
        <v>15.25</v>
      </c>
      <c r="H20" s="10"/>
      <c r="I20" s="14">
        <f>G20*H20</f>
        <v>0</v>
      </c>
    </row>
    <row r="21" spans="2:9" ht="15.75" thickBot="1">
      <c r="B21" s="15" t="s">
        <v>52</v>
      </c>
      <c r="C21" s="16" t="s">
        <v>7</v>
      </c>
      <c r="D21" s="17" t="s">
        <v>53</v>
      </c>
      <c r="E21" s="18" t="s">
        <v>54</v>
      </c>
      <c r="F21" s="19" t="s">
        <v>10</v>
      </c>
      <c r="G21" s="20">
        <v>18.161999999999999</v>
      </c>
      <c r="H21" s="21"/>
      <c r="I21" s="14">
        <f>G21*H21</f>
        <v>0</v>
      </c>
    </row>
    <row r="22" spans="2:9" ht="15.75">
      <c r="B22" s="34"/>
      <c r="C22" s="35" t="s">
        <v>1</v>
      </c>
      <c r="D22" s="31" t="s">
        <v>55</v>
      </c>
      <c r="E22" s="31" t="s">
        <v>56</v>
      </c>
      <c r="F22" s="36"/>
      <c r="G22" s="36"/>
      <c r="H22" s="36"/>
      <c r="I22" s="37">
        <f>I23+I25</f>
        <v>0</v>
      </c>
    </row>
    <row r="23" spans="2:9">
      <c r="B23" s="11"/>
      <c r="C23" s="3" t="s">
        <v>1</v>
      </c>
      <c r="D23" s="4" t="s">
        <v>57</v>
      </c>
      <c r="E23" s="4" t="s">
        <v>58</v>
      </c>
      <c r="F23" s="2"/>
      <c r="G23" s="2"/>
      <c r="H23" s="2"/>
      <c r="I23" s="12">
        <f>1*I24</f>
        <v>0</v>
      </c>
    </row>
    <row r="24" spans="2:9" ht="24">
      <c r="B24" s="13" t="s">
        <v>59</v>
      </c>
      <c r="C24" s="5" t="s">
        <v>7</v>
      </c>
      <c r="D24" s="6" t="s">
        <v>60</v>
      </c>
      <c r="E24" s="7" t="s">
        <v>61</v>
      </c>
      <c r="F24" s="8" t="s">
        <v>29</v>
      </c>
      <c r="G24" s="9">
        <v>26.1</v>
      </c>
      <c r="H24" s="10"/>
      <c r="I24" s="14">
        <f>G24*H24</f>
        <v>0</v>
      </c>
    </row>
    <row r="25" spans="2:9">
      <c r="B25" s="11"/>
      <c r="C25" s="3" t="s">
        <v>1</v>
      </c>
      <c r="D25" s="4" t="s">
        <v>62</v>
      </c>
      <c r="E25" s="4" t="s">
        <v>63</v>
      </c>
      <c r="F25" s="2"/>
      <c r="G25" s="2"/>
      <c r="H25" s="2"/>
      <c r="I25" s="12">
        <f>1*I26</f>
        <v>0</v>
      </c>
    </row>
    <row r="26" spans="2:9" ht="24.75" thickBot="1">
      <c r="B26" s="15" t="s">
        <v>64</v>
      </c>
      <c r="C26" s="16" t="s">
        <v>7</v>
      </c>
      <c r="D26" s="17" t="s">
        <v>65</v>
      </c>
      <c r="E26" s="18" t="s">
        <v>66</v>
      </c>
      <c r="F26" s="19" t="s">
        <v>67</v>
      </c>
      <c r="G26" s="20">
        <v>1</v>
      </c>
      <c r="H26" s="21"/>
      <c r="I26" s="22">
        <f>G26*H26</f>
        <v>0</v>
      </c>
    </row>
    <row r="27" spans="2:9" ht="15.75">
      <c r="B27" s="34"/>
      <c r="C27" s="35" t="s">
        <v>1</v>
      </c>
      <c r="D27" s="31" t="s">
        <v>68</v>
      </c>
      <c r="E27" s="31" t="s">
        <v>69</v>
      </c>
      <c r="F27" s="36"/>
      <c r="G27" s="36"/>
      <c r="H27" s="36"/>
      <c r="I27" s="37">
        <f>1*I28</f>
        <v>0</v>
      </c>
    </row>
    <row r="28" spans="2:9" ht="24.75" thickBot="1">
      <c r="B28" s="15" t="s">
        <v>70</v>
      </c>
      <c r="C28" s="16" t="s">
        <v>7</v>
      </c>
      <c r="D28" s="17" t="s">
        <v>71</v>
      </c>
      <c r="E28" s="18" t="s">
        <v>72</v>
      </c>
      <c r="F28" s="19" t="s">
        <v>73</v>
      </c>
      <c r="G28" s="20">
        <v>8</v>
      </c>
      <c r="H28" s="21"/>
      <c r="I28" s="22">
        <f>G28*H28</f>
        <v>0</v>
      </c>
    </row>
    <row r="29" spans="2:9" ht="15.75">
      <c r="B29" s="34"/>
      <c r="C29" s="35" t="s">
        <v>1</v>
      </c>
      <c r="D29" s="31" t="s">
        <v>74</v>
      </c>
      <c r="E29" s="31" t="s">
        <v>75</v>
      </c>
      <c r="F29" s="36"/>
      <c r="G29" s="36"/>
      <c r="H29" s="36"/>
      <c r="I29" s="37">
        <f>1*I30</f>
        <v>0</v>
      </c>
    </row>
    <row r="30" spans="2:9" ht="15.75" thickBot="1">
      <c r="B30" s="15" t="s">
        <v>76</v>
      </c>
      <c r="C30" s="16" t="s">
        <v>7</v>
      </c>
      <c r="D30" s="17" t="s">
        <v>77</v>
      </c>
      <c r="E30" s="18" t="s">
        <v>78</v>
      </c>
      <c r="F30" s="19" t="s">
        <v>67</v>
      </c>
      <c r="G30" s="20">
        <v>1</v>
      </c>
      <c r="H30" s="21"/>
      <c r="I30" s="22">
        <f>G30*H30</f>
        <v>0</v>
      </c>
    </row>
    <row r="31" spans="2:9" ht="15.75">
      <c r="B31" s="25"/>
      <c r="C31" s="26" t="s">
        <v>1</v>
      </c>
      <c r="D31" s="23" t="s">
        <v>79</v>
      </c>
      <c r="E31" s="23" t="s">
        <v>80</v>
      </c>
      <c r="F31" s="27"/>
      <c r="G31" s="27"/>
      <c r="H31" s="27"/>
      <c r="I31" s="28">
        <f>1*I32</f>
        <v>0</v>
      </c>
    </row>
    <row r="32" spans="2:9" ht="24.75" thickBot="1">
      <c r="B32" s="15" t="s">
        <v>81</v>
      </c>
      <c r="C32" s="16" t="s">
        <v>7</v>
      </c>
      <c r="D32" s="17" t="s">
        <v>82</v>
      </c>
      <c r="E32" s="18" t="s">
        <v>83</v>
      </c>
      <c r="F32" s="19" t="s">
        <v>84</v>
      </c>
      <c r="G32" s="20">
        <v>1</v>
      </c>
      <c r="H32" s="21"/>
      <c r="I32" s="22">
        <f>G32*H32</f>
        <v>0</v>
      </c>
    </row>
  </sheetData>
  <mergeCells count="1">
    <mergeCell ref="B2:H2"/>
  </mergeCells>
  <pageMargins left="0.7" right="0.7" top="0.75" bottom="0.75" header="0.3" footer="0.3"/>
  <ignoredErrors>
    <ignoredError sqref="B5:B32 D4:D32" numberStoredAsText="1"/>
    <ignoredError sqref="I7:I18" unlockedFormula="1"/>
    <ignoredError sqref="I5:I6 I20:I21 I24 I26 I28 I30 I32" formula="1" unlockedFormula="1"/>
    <ignoredError sqref="I19 I25 I27 I29 I31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1D7E00C37F0374F8A73D9AB97621524" ma:contentTypeVersion="20" ma:contentTypeDescription="Umožňuje vytvoriť nový dokument." ma:contentTypeScope="" ma:versionID="255e2997a776058432bb14060b0fb9b2">
  <xsd:schema xmlns:xsd="http://www.w3.org/2001/XMLSchema" xmlns:xs="http://www.w3.org/2001/XMLSchema" xmlns:p="http://schemas.microsoft.com/office/2006/metadata/properties" xmlns:ns2="4dd834f4-8206-40bb-b7b1-ab042ef96366" xmlns:ns3="285d2c9b-062d-46e8-8ee7-df0d4b5b1d5f" targetNamespace="http://schemas.microsoft.com/office/2006/metadata/properties" ma:root="true" ma:fieldsID="4980782b0c48da73835a31db5ae9b012" ns2:_="" ns3:_="">
    <xsd:import namespace="4dd834f4-8206-40bb-b7b1-ab042ef96366"/>
    <xsd:import namespace="285d2c9b-062d-46e8-8ee7-df0d4b5b1d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834f4-8206-40bb-b7b1-ab042ef963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Značky obrázka" ma:readOnly="false" ma:fieldId="{5cf76f15-5ced-4ddc-b409-7134ff3c332f}" ma:taxonomyMulti="true" ma:sspId="fd617f2e-17d7-4761-8b3a-e3151ce4d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5d2c9b-062d-46e8-8ee7-df0d4b5b1d5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5094975-1945-4a6d-8437-fd47a136ae0f}" ma:internalName="TaxCatchAll" ma:showField="CatchAllData" ma:web="285d2c9b-062d-46e8-8ee7-df0d4b5b1d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dd834f4-8206-40bb-b7b1-ab042ef96366">
      <Terms xmlns="http://schemas.microsoft.com/office/infopath/2007/PartnerControls"/>
    </lcf76f155ced4ddcb4097134ff3c332f>
    <TaxCatchAll xmlns="285d2c9b-062d-46e8-8ee7-df0d4b5b1d5f" xsi:nil="true"/>
  </documentManagement>
</p:properties>
</file>

<file path=customXml/itemProps1.xml><?xml version="1.0" encoding="utf-8"?>
<ds:datastoreItem xmlns:ds="http://schemas.openxmlformats.org/officeDocument/2006/customXml" ds:itemID="{6E656E17-16F4-4016-8770-992ABF72B115}"/>
</file>

<file path=customXml/itemProps2.xml><?xml version="1.0" encoding="utf-8"?>
<ds:datastoreItem xmlns:ds="http://schemas.openxmlformats.org/officeDocument/2006/customXml" ds:itemID="{BB0D2E56-0A2A-4E32-8490-1DA755616BF0}"/>
</file>

<file path=customXml/itemProps3.xml><?xml version="1.0" encoding="utf-8"?>
<ds:datastoreItem xmlns:ds="http://schemas.openxmlformats.org/officeDocument/2006/customXml" ds:itemID="{D746BD5D-09D9-4550-9B1F-52FB426EC7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Piliar Július</dc:creator>
  <cp:keywords/>
  <dc:description/>
  <cp:lastModifiedBy/>
  <cp:revision/>
  <dcterms:created xsi:type="dcterms:W3CDTF">2025-04-01T12:43:07Z</dcterms:created>
  <dcterms:modified xsi:type="dcterms:W3CDTF">2025-04-04T05:33:15Z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2332907-a3a7-49f7-8c30-bde89ea6dd47_Enabled">
    <vt:lpwstr>true</vt:lpwstr>
  </property>
  <property fmtid="{D5CDD505-2E9C-101B-9397-08002B2CF9AE}" pid="3" name="MSIP_Label_c2332907-a3a7-49f7-8c30-bde89ea6dd47_SetDate">
    <vt:lpwstr>2025-04-01T12:50:37Z</vt:lpwstr>
  </property>
  <property fmtid="{D5CDD505-2E9C-101B-9397-08002B2CF9AE}" pid="4" name="MSIP_Label_c2332907-a3a7-49f7-8c30-bde89ea6dd47_Method">
    <vt:lpwstr>Standard</vt:lpwstr>
  </property>
  <property fmtid="{D5CDD505-2E9C-101B-9397-08002B2CF9AE}" pid="5" name="MSIP_Label_c2332907-a3a7-49f7-8c30-bde89ea6dd47_Name">
    <vt:lpwstr>Internal</vt:lpwstr>
  </property>
  <property fmtid="{D5CDD505-2E9C-101B-9397-08002B2CF9AE}" pid="6" name="MSIP_Label_c2332907-a3a7-49f7-8c30-bde89ea6dd47_SiteId">
    <vt:lpwstr>8bc7db32-66af-4cdd-bbb3-d46538596776</vt:lpwstr>
  </property>
  <property fmtid="{D5CDD505-2E9C-101B-9397-08002B2CF9AE}" pid="7" name="MSIP_Label_c2332907-a3a7-49f7-8c30-bde89ea6dd47_ActionId">
    <vt:lpwstr>20be6709-4a7e-426b-a854-4b8d684567e9</vt:lpwstr>
  </property>
  <property fmtid="{D5CDD505-2E9C-101B-9397-08002B2CF9AE}" pid="8" name="MSIP_Label_c2332907-a3a7-49f7-8c30-bde89ea6dd47_ContentBits">
    <vt:lpwstr>0</vt:lpwstr>
  </property>
  <property fmtid="{D5CDD505-2E9C-101B-9397-08002B2CF9AE}" pid="9" name="MSIP_Label_c2332907-a3a7-49f7-8c30-bde89ea6dd47_Tag">
    <vt:lpwstr>10, 3, 0, 1</vt:lpwstr>
  </property>
  <property fmtid="{D5CDD505-2E9C-101B-9397-08002B2CF9AE}" pid="10" name="ContentTypeId">
    <vt:lpwstr>0x010100B1D7E00C37F0374F8A73D9AB97621524</vt:lpwstr>
  </property>
</Properties>
</file>