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thsk-my.sharepoint.com/personal/ivana_koubova_mhth_sk/Documents/Pracovná plocha/Tendre/EZS Zvolen/"/>
    </mc:Choice>
  </mc:AlternateContent>
  <xr:revisionPtr revIDLastSave="4" documentId="8_{940FFC13-806C-4C62-8061-8B608FE0D2BD}" xr6:coauthVersionLast="47" xr6:coauthVersionMax="47" xr10:uidLastSave="{A2852735-158A-4BCC-B9F6-A799366459B4}"/>
  <bookViews>
    <workbookView xWindow="-108" yWindow="-108" windowWidth="30936" windowHeight="16896" xr2:uid="{00000000-000D-0000-FFFF-FFFF00000000}"/>
  </bookViews>
  <sheets>
    <sheet name="MH  Zvolen " sheetId="7" r:id="rId1"/>
  </sheets>
  <externalReferences>
    <externalReference r:id="rId2"/>
    <externalReference r:id="rId3"/>
  </externalReferences>
  <definedNames>
    <definedName name="mzda_suma">[1]prerozdelenie!$F$10</definedName>
    <definedName name="zisk">[2]EZS!$H$2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7" l="1"/>
  <c r="J40" i="7"/>
  <c r="J39" i="7"/>
  <c r="J38" i="7"/>
  <c r="J37" i="7"/>
  <c r="J31" i="7"/>
  <c r="H31" i="7"/>
  <c r="H42" i="7"/>
  <c r="H28" i="7"/>
  <c r="J28" i="7"/>
  <c r="J29" i="7"/>
  <c r="J30" i="7"/>
  <c r="H29" i="7"/>
  <c r="H30" i="7"/>
  <c r="J12" i="7"/>
  <c r="J13" i="7"/>
  <c r="J14" i="7"/>
  <c r="J15" i="7"/>
  <c r="J16" i="7"/>
  <c r="J17" i="7"/>
  <c r="J18" i="7"/>
  <c r="J19" i="7"/>
  <c r="J20" i="7"/>
  <c r="J21" i="7"/>
  <c r="H21" i="7"/>
  <c r="H17" i="7"/>
  <c r="H18" i="7"/>
  <c r="H19" i="7"/>
  <c r="H20" i="7"/>
  <c r="H16" i="7"/>
  <c r="H15" i="7"/>
  <c r="H14" i="7"/>
  <c r="H13" i="7"/>
  <c r="J27" i="7"/>
  <c r="H27" i="7"/>
  <c r="J51" i="7"/>
  <c r="I51" i="7" s="1"/>
  <c r="J11" i="7"/>
  <c r="H12" i="7"/>
  <c r="J10" i="7"/>
  <c r="H10" i="7"/>
  <c r="J42" i="7" l="1"/>
  <c r="G50" i="7" s="1"/>
  <c r="J50" i="7" s="1"/>
  <c r="I50" i="7" s="1"/>
  <c r="J32" i="7"/>
  <c r="G49" i="7" s="1"/>
  <c r="J49" i="7" s="1"/>
  <c r="I49" i="7" s="1"/>
  <c r="H32" i="7"/>
  <c r="G48" i="7" s="1"/>
  <c r="J48" i="7" s="1"/>
  <c r="I48" i="7" s="1"/>
  <c r="H22" i="7"/>
  <c r="G46" i="7" s="1"/>
  <c r="J22" i="7"/>
  <c r="G47" i="7" s="1"/>
  <c r="J47" i="7" s="1"/>
  <c r="I47" i="7" s="1"/>
  <c r="J46" i="7"/>
  <c r="G52" i="7" l="1"/>
  <c r="J52" i="7"/>
  <c r="I46" i="7"/>
  <c r="I52" i="7" s="1"/>
</calcChain>
</file>

<file path=xl/sharedStrings.xml><?xml version="1.0" encoding="utf-8"?>
<sst xmlns="http://schemas.openxmlformats.org/spreadsheetml/2006/main" count="150" uniqueCount="94">
  <si>
    <t>P.č.</t>
  </si>
  <si>
    <t>Položka</t>
  </si>
  <si>
    <t>Mn</t>
  </si>
  <si>
    <t>Spolu</t>
  </si>
  <si>
    <t>A:</t>
  </si>
  <si>
    <t>1.</t>
  </si>
  <si>
    <t>ks</t>
  </si>
  <si>
    <t>Spolu bez DPH</t>
  </si>
  <si>
    <t>B:</t>
  </si>
  <si>
    <t>C:</t>
  </si>
  <si>
    <t>SÚHRN POLOŽIEK</t>
  </si>
  <si>
    <t xml:space="preserve">Cena </t>
  </si>
  <si>
    <t>Sadzba</t>
  </si>
  <si>
    <t>DPH</t>
  </si>
  <si>
    <t>Cena</t>
  </si>
  <si>
    <t>bez DPH</t>
  </si>
  <si>
    <t>s DPH</t>
  </si>
  <si>
    <t xml:space="preserve">Elektroinštalačný materiál </t>
  </si>
  <si>
    <t>Technicko-inžinierske práce a služby</t>
  </si>
  <si>
    <t>D:</t>
  </si>
  <si>
    <t xml:space="preserve">Inštalácia zariadení </t>
  </si>
  <si>
    <t>Označenie</t>
  </si>
  <si>
    <t>MJ</t>
  </si>
  <si>
    <t xml:space="preserve">             Dodávka</t>
  </si>
  <si>
    <t xml:space="preserve">             Montáž</t>
  </si>
  <si>
    <t>Jedn. cena</t>
  </si>
  <si>
    <t xml:space="preserve">Dodávka zariadení </t>
  </si>
  <si>
    <t xml:space="preserve">Elektroinštalačné práce </t>
  </si>
  <si>
    <t>Cena celkom v EUR</t>
  </si>
  <si>
    <t>Objekt:</t>
  </si>
  <si>
    <t>Dodávateľ:</t>
  </si>
  <si>
    <t>A.</t>
  </si>
  <si>
    <t xml:space="preserve">ZARIADENIA: EZS </t>
  </si>
  <si>
    <t>km</t>
  </si>
  <si>
    <t>B.</t>
  </si>
  <si>
    <t>ELEKTROINŠTALAČNÝ MATERIÁL: EZS</t>
  </si>
  <si>
    <t>m</t>
  </si>
  <si>
    <t>Ostatné  náklady - doprava</t>
  </si>
  <si>
    <t>Elektronický zabezpečovací systém - EZS</t>
  </si>
  <si>
    <t xml:space="preserve">Prevádzkovateľ objektu:  MH Teplárenský holding, a.s. závod Zvolen </t>
  </si>
  <si>
    <t xml:space="preserve">Závod Zvolen </t>
  </si>
  <si>
    <t xml:space="preserve"> EZS ústrední Galaxy DIMENSION GALAXYGD-96 (C096-C) vhodný pre menšiu strednú inštaláciu. Od predchádzajúceho typu GALAXYGD-48 (C048-C) sa líši maximálnou konfiguráciou - 16 zón na základnej doske, max.96, 8 PGM výstupov, 16 podsystémov, 250 používateľov, pamäť 1000+1500 udalostí, možnosť pripojenia max. 8 čítačiek.</t>
  </si>
  <si>
    <t xml:space="preserve"> GALAXYGD-96</t>
  </si>
  <si>
    <t xml:space="preserve">MK8 LCD klávesnica pre ústredne Galaxy Flex a Dimension </t>
  </si>
  <si>
    <t>MK8</t>
  </si>
  <si>
    <t>Akumulátor pre EZS 12V/18Ah</t>
  </si>
  <si>
    <t>AKU 12/18Ah</t>
  </si>
  <si>
    <t xml:space="preserve">Koncentrátor ku Galaxy, 8 zón, 4 PGM, plastový kryt </t>
  </si>
  <si>
    <t>G8P</t>
  </si>
  <si>
    <t>Magnetický kontakt, zápustný pre oceľové dvere, NC + tamper, medzera 9 mm max., 2 m kábel, 24.1 x 28.6 / 24.1 x 39.7 mm, biela, EN stupeň 2</t>
  </si>
  <si>
    <t>DC107</t>
  </si>
  <si>
    <t>Magnetický kontakt, povrchový, NC + tamper, medzera 15 mm max., 2 m kábel, 51 x 9 x 9 mm, biela, EN stupeň 2</t>
  </si>
  <si>
    <t>DC101</t>
  </si>
  <si>
    <t>Magnetický kontakt, povrchový prejazdový, NC + tamper, medzera 75 mm max., 2 m kábel v panc. rúrke, 89 x 38 x 38 mm / 89 x 38 x 11 mm, hliník, EN stupeň 2</t>
  </si>
  <si>
    <t>DC108</t>
  </si>
  <si>
    <t>LED signalizácia, červená, bez bzučiaku, plast kryt</t>
  </si>
  <si>
    <t xml:space="preserve"> ART1490CR</t>
  </si>
  <si>
    <t>DSC QUAD PIR detektor s vypínateľnou PET Imunity funkciou a reguláciou citlivosti</t>
  </si>
  <si>
    <t>LC 100-PI PIR</t>
  </si>
  <si>
    <t>Univerzálny multisenzorový detektor dymu a nárastu teploty s unikátnym tvarom optickej komory, precíznym oceľovým filtrom Hexamesh, konfigurácia pomocou DIP, integrované zakončovacie odpory, kompatibilný s ústredňami 12 V.</t>
  </si>
  <si>
    <t>TSD-1</t>
  </si>
  <si>
    <t>Detektor zaplavenia pre vodivé neagresívne kvapaliny</t>
  </si>
  <si>
    <t>WB200</t>
  </si>
  <si>
    <t xml:space="preserve">Prepojovacia krabica, povrch, pájkov svork, 15+1x kontakt, tamper, plast, biela </t>
  </si>
  <si>
    <t>RKZ211</t>
  </si>
  <si>
    <t>Kábel napájací 3x1,5</t>
  </si>
  <si>
    <t>Kábel FTP LSOH 4x2x0,8</t>
  </si>
  <si>
    <t>CAT6</t>
  </si>
  <si>
    <t xml:space="preserve">Svazkový držák Grip, kov, 15 FS </t>
  </si>
  <si>
    <t>OBO GRIP</t>
  </si>
  <si>
    <t>CXKH-R-J 3x1,5</t>
  </si>
  <si>
    <t>Svazkový držák Grip, kov, 30 FS</t>
  </si>
  <si>
    <t>C.</t>
  </si>
  <si>
    <t>TECHNICKO-INŽINIERSKE PRÁCE A SLUŽBY</t>
  </si>
  <si>
    <t xml:space="preserve">Drobný elektroinštalačný materiál </t>
  </si>
  <si>
    <t>Inšt. matl</t>
  </si>
  <si>
    <t>Naprogramovanie a uvedenie zariadenia do prevádzky všetkých systémov</t>
  </si>
  <si>
    <t>mj</t>
  </si>
  <si>
    <t>2.</t>
  </si>
  <si>
    <t xml:space="preserve">Školenie obsluhy </t>
  </si>
  <si>
    <t>hod</t>
  </si>
  <si>
    <t>3.</t>
  </si>
  <si>
    <t>Vychodisková OP a OS systému EPS</t>
  </si>
  <si>
    <t>4.</t>
  </si>
  <si>
    <t>Projektová dokumentácia skutkového stavu</t>
  </si>
  <si>
    <t>5.</t>
  </si>
  <si>
    <t>Inžinierska činnosť a technický dozor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</si>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</sst>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-* #,##0\ &quot;Sk&quot;_-;\-* #,##0\ &quot;Sk&quot;_-;_-* &quot;-&quot;\ &quot;Sk&quot;_-;_-@_-"/>
    <numFmt numFmtId="165" formatCode="_-* #,##0.00\ &quot;Sk&quot;_-;\-* #,##0.00\ &quot;Sk&quot;_-;_-* &quot;-&quot;??\ &quot;Sk&quot;_-;_-@_-"/>
    <numFmt numFmtId="166" formatCode="#,##0\ &quot;Kč&quot;;[Red]\-#,##0\ &quot;Kč&quot;"/>
    <numFmt numFmtId="167" formatCode="#,##0.00\ &quot;Kč&quot;;[Red]\-#,##0.00\ &quot;Kč&quot;"/>
    <numFmt numFmtId="168" formatCode="_-* #,##0.00\ &quot;Kč&quot;_-;\-* #,##0.00\ &quot;Kč&quot;_-;_-* &quot;-&quot;??\ &quot;Kč&quot;_-;_-@_-"/>
    <numFmt numFmtId="169" formatCode="#,##0.00\ [$€-1]"/>
    <numFmt numFmtId="170" formatCode="#,##0&quot; Sk&quot;;[Red]&quot;-&quot;#,##0&quot; Sk&quot;"/>
    <numFmt numFmtId="171" formatCode="#,##0\ _S_k"/>
    <numFmt numFmtId="172" formatCode="_-&quot;Ł&quot;* #,##0_-;\-&quot;Ł&quot;* #,##0_-;_-&quot;Ł&quot;* &quot;-&quot;_-;_-@_-"/>
    <numFmt numFmtId="173" formatCode="_-&quot;Ł&quot;* #,##0.00_-;\-&quot;Ł&quot;* #,##0.00_-;_-&quot;Ł&quot;* &quot;-&quot;??_-;_-@_-"/>
  </numFmts>
  <fonts count="70">
    <font>
      <sz val="10"/>
      <name val="Arial"/>
      <charset val="238"/>
    </font>
    <font>
      <sz val="10"/>
      <name val="Arial"/>
      <charset val="238"/>
    </font>
    <font>
      <sz val="10"/>
      <name val="Helv"/>
    </font>
    <font>
      <sz val="10"/>
      <name val="Helv"/>
      <charset val="238"/>
    </font>
    <font>
      <sz val="10"/>
      <name val="Tahoma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HelveticaNewE"/>
      <charset val="238"/>
    </font>
    <font>
      <u/>
      <sz val="10"/>
      <color indexed="12"/>
      <name val="Arial CE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family val="2"/>
      <charset val="238"/>
    </font>
    <font>
      <sz val="8"/>
      <name val="MS Sans Serif"/>
      <family val="2"/>
      <charset val="238"/>
    </font>
    <font>
      <sz val="9"/>
      <name val="Arial CE"/>
      <family val="2"/>
      <charset val="238"/>
    </font>
    <font>
      <sz val="10"/>
      <name val="Times New Roman CE"/>
      <charset val="238"/>
    </font>
    <font>
      <b/>
      <sz val="11"/>
      <color indexed="63"/>
      <name val="Calibri"/>
      <family val="2"/>
      <charset val="238"/>
    </font>
    <font>
      <b/>
      <i/>
      <sz val="10"/>
      <name val="Arial CE"/>
      <family val="2"/>
      <charset val="238"/>
    </font>
    <font>
      <sz val="11"/>
      <color indexed="10"/>
      <name val="Calibri"/>
      <family val="2"/>
      <charset val="238"/>
    </font>
    <font>
      <sz val="6"/>
      <name val="Arial"/>
      <family val="2"/>
    </font>
    <font>
      <b/>
      <u/>
      <sz val="12"/>
      <color indexed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 CE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b/>
      <sz val="11"/>
      <color indexed="10"/>
      <name val="Calibri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17"/>
      <name val="Arial Narrow"/>
      <family val="2"/>
      <charset val="238"/>
    </font>
    <font>
      <sz val="10"/>
      <name val="Arial"/>
      <family val="2"/>
      <charset val="238"/>
    </font>
    <font>
      <b/>
      <sz val="16"/>
      <name val="Arial Narrow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10"/>
      <color rgb="FFFF0000"/>
      <name val="Arial Narrow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gray125">
        <fgColor indexed="22"/>
        <bgColor indexed="9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2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49" fontId="5" fillId="0" borderId="0"/>
    <xf numFmtId="49" fontId="5" fillId="0" borderId="0"/>
    <xf numFmtId="49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" fillId="2" borderId="0" applyProtection="0"/>
    <xf numFmtId="166" fontId="7" fillId="0" borderId="0" applyFont="0" applyFill="0" applyBorder="0" applyAlignment="0" applyProtection="0"/>
    <xf numFmtId="0" fontId="8" fillId="0" borderId="0"/>
    <xf numFmtId="167" fontId="7" fillId="0" borderId="0" applyFont="0" applyFill="0" applyBorder="0" applyAlignment="0" applyProtection="0"/>
    <xf numFmtId="0" fontId="2" fillId="0" borderId="0"/>
    <xf numFmtId="49" fontId="9" fillId="0" borderId="1"/>
    <xf numFmtId="0" fontId="10" fillId="0" borderId="2">
      <alignment vertical="center"/>
    </xf>
    <xf numFmtId="0" fontId="10" fillId="0" borderId="2" applyFont="0" applyFill="0" applyBorder="0">
      <alignment vertical="center"/>
    </xf>
    <xf numFmtId="170" fontId="10" fillId="0" borderId="2"/>
    <xf numFmtId="0" fontId="10" fillId="0" borderId="2" applyFont="0" applyFill="0"/>
    <xf numFmtId="164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3" fontId="13" fillId="0" borderId="0"/>
    <xf numFmtId="0" fontId="14" fillId="9" borderId="0" applyNumberFormat="0" applyBorder="0" applyAlignment="0" applyProtection="0"/>
    <xf numFmtId="0" fontId="15" fillId="23" borderId="3" applyNumberFormat="0" applyAlignment="0" applyProtection="0"/>
    <xf numFmtId="3" fontId="16" fillId="0" borderId="0"/>
    <xf numFmtId="0" fontId="9" fillId="0" borderId="0"/>
    <xf numFmtId="0" fontId="17" fillId="0" borderId="4" applyProtection="0">
      <alignment horizontal="center" vertical="top" wrapText="1"/>
    </xf>
    <xf numFmtId="0" fontId="18" fillId="7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49" fontId="23" fillId="24" borderId="0" applyBorder="0" applyProtection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25" borderId="8" applyNumberFormat="0" applyAlignment="0" applyProtection="0"/>
    <xf numFmtId="0" fontId="27" fillId="6" borderId="3" applyNumberFormat="0" applyAlignment="0" applyProtection="0"/>
    <xf numFmtId="0" fontId="26" fillId="25" borderId="8" applyNumberFormat="0" applyAlignment="0" applyProtection="0"/>
    <xf numFmtId="0" fontId="28" fillId="0" borderId="9" applyNumberFormat="0" applyFill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9" fontId="29" fillId="0" borderId="1" applyNumberFormat="0">
      <alignment vertical="center" wrapText="1"/>
    </xf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2" fontId="33" fillId="0" borderId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9" fillId="0" borderId="0"/>
    <xf numFmtId="0" fontId="9" fillId="0" borderId="0"/>
    <xf numFmtId="0" fontId="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67" fillId="0" borderId="0"/>
    <xf numFmtId="0" fontId="1" fillId="0" borderId="0"/>
    <xf numFmtId="0" fontId="53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9" fillId="0" borderId="0" applyProtection="0"/>
    <xf numFmtId="0" fontId="37" fillId="0" borderId="0" applyAlignment="0">
      <alignment vertical="top" wrapText="1"/>
      <protection locked="0"/>
    </xf>
    <xf numFmtId="0" fontId="8" fillId="0" borderId="0"/>
    <xf numFmtId="0" fontId="9" fillId="0" borderId="0" applyProtection="0"/>
    <xf numFmtId="0" fontId="36" fillId="0" borderId="0"/>
    <xf numFmtId="0" fontId="1" fillId="0" borderId="0"/>
    <xf numFmtId="0" fontId="53" fillId="0" borderId="0"/>
    <xf numFmtId="0" fontId="8" fillId="0" borderId="0"/>
    <xf numFmtId="0" fontId="58" fillId="0" borderId="0"/>
    <xf numFmtId="0" fontId="38" fillId="0" borderId="0"/>
    <xf numFmtId="0" fontId="36" fillId="0" borderId="0"/>
    <xf numFmtId="0" fontId="39" fillId="0" borderId="0"/>
    <xf numFmtId="0" fontId="9" fillId="0" borderId="0"/>
    <xf numFmtId="0" fontId="8" fillId="5" borderId="13" applyNumberFormat="0" applyFont="0" applyAlignment="0" applyProtection="0"/>
    <xf numFmtId="0" fontId="40" fillId="23" borderId="14" applyNumberFormat="0" applyAlignment="0" applyProtection="0"/>
    <xf numFmtId="0" fontId="16" fillId="0" borderId="15">
      <alignment horizontal="center" vertical="center" wrapText="1"/>
    </xf>
    <xf numFmtId="0" fontId="41" fillId="0" borderId="16"/>
    <xf numFmtId="0" fontId="16" fillId="0" borderId="0"/>
    <xf numFmtId="0" fontId="9" fillId="5" borderId="13" applyNumberFormat="0" applyFont="0" applyAlignment="0" applyProtection="0"/>
    <xf numFmtId="0" fontId="42" fillId="0" borderId="17" applyNumberFormat="0" applyFill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7" fillId="0" borderId="0"/>
    <xf numFmtId="0" fontId="2" fillId="0" borderId="0"/>
    <xf numFmtId="0" fontId="2" fillId="0" borderId="0"/>
    <xf numFmtId="0" fontId="3" fillId="0" borderId="0"/>
    <xf numFmtId="0" fontId="68" fillId="0" borderId="19" applyNumberFormat="0" applyFill="0" applyProtection="0">
      <alignment vertical="top" wrapText="1"/>
      <protection locked="0"/>
    </xf>
    <xf numFmtId="171" fontId="46" fillId="0" borderId="20">
      <alignment vertical="top" wrapText="1"/>
      <protection locked="0"/>
    </xf>
    <xf numFmtId="49" fontId="9" fillId="0" borderId="0" applyFill="0" applyProtection="0">
      <alignment horizontal="left"/>
    </xf>
    <xf numFmtId="49" fontId="9" fillId="0" borderId="0" applyFill="0" applyProtection="0">
      <alignment horizontal="left"/>
    </xf>
    <xf numFmtId="0" fontId="42" fillId="0" borderId="0" applyNumberFormat="0" applyFill="0" applyBorder="0" applyAlignment="0" applyProtection="0"/>
    <xf numFmtId="0" fontId="10" fillId="0" borderId="21">
      <alignment vertical="center"/>
    </xf>
    <xf numFmtId="0" fontId="47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8" fillId="0" borderId="0"/>
    <xf numFmtId="0" fontId="27" fillId="12" borderId="3" applyNumberFormat="0" applyAlignment="0" applyProtection="0"/>
    <xf numFmtId="0" fontId="49" fillId="26" borderId="3" applyNumberFormat="0" applyAlignment="0" applyProtection="0"/>
    <xf numFmtId="0" fontId="40" fillId="26" borderId="14" applyNumberFormat="0" applyAlignment="0" applyProtection="0"/>
    <xf numFmtId="0" fontId="19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50" fillId="2" borderId="0" applyProtection="0"/>
  </cellStyleXfs>
  <cellXfs count="72">
    <xf numFmtId="0" fontId="0" fillId="0" borderId="0" xfId="0"/>
    <xf numFmtId="0" fontId="54" fillId="0" borderId="0" xfId="0" applyFont="1" applyAlignment="1">
      <alignment vertical="center"/>
    </xf>
    <xf numFmtId="0" fontId="54" fillId="0" borderId="0" xfId="145" applyFont="1"/>
    <xf numFmtId="0" fontId="54" fillId="0" borderId="0" xfId="145" applyFont="1" applyAlignment="1">
      <alignment horizontal="center"/>
    </xf>
    <xf numFmtId="0" fontId="55" fillId="0" borderId="0" xfId="145" applyFont="1"/>
    <xf numFmtId="0" fontId="56" fillId="0" borderId="0" xfId="145" applyFont="1"/>
    <xf numFmtId="169" fontId="57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4" fontId="69" fillId="0" borderId="0" xfId="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4" fontId="51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4" fontId="55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8" fillId="29" borderId="1" xfId="0" applyFont="1" applyFill="1" applyBorder="1" applyAlignment="1">
      <alignment vertical="center"/>
    </xf>
    <xf numFmtId="0" fontId="8" fillId="29" borderId="1" xfId="0" applyFont="1" applyFill="1" applyBorder="1" applyAlignment="1">
      <alignment horizontal="center" vertical="center"/>
    </xf>
    <xf numFmtId="0" fontId="6" fillId="0" borderId="1" xfId="145" applyFont="1" applyBorder="1" applyAlignment="1">
      <alignment horizontal="center"/>
    </xf>
    <xf numFmtId="0" fontId="6" fillId="0" borderId="1" xfId="145" applyFont="1" applyBorder="1" applyAlignment="1">
      <alignment horizontal="left"/>
    </xf>
    <xf numFmtId="0" fontId="8" fillId="0" borderId="1" xfId="145" applyFont="1" applyBorder="1"/>
    <xf numFmtId="0" fontId="8" fillId="0" borderId="1" xfId="145" applyFont="1" applyBorder="1" applyAlignment="1">
      <alignment horizontal="center"/>
    </xf>
    <xf numFmtId="0" fontId="63" fillId="0" borderId="1" xfId="145" applyFont="1" applyBorder="1" applyAlignment="1">
      <alignment horizontal="center"/>
    </xf>
    <xf numFmtId="49" fontId="8" fillId="0" borderId="1" xfId="145" applyNumberFormat="1" applyFont="1" applyBorder="1" applyAlignment="1">
      <alignment horizontal="center" vertical="center"/>
    </xf>
    <xf numFmtId="4" fontId="8" fillId="0" borderId="1" xfId="145" applyNumberFormat="1" applyFont="1" applyBorder="1"/>
    <xf numFmtId="169" fontId="64" fillId="29" borderId="1" xfId="0" applyNumberFormat="1" applyFont="1" applyFill="1" applyBorder="1" applyAlignment="1">
      <alignment horizontal="right" vertical="center"/>
    </xf>
    <xf numFmtId="0" fontId="6" fillId="29" borderId="1" xfId="0" applyFont="1" applyFill="1" applyBorder="1" applyAlignment="1">
      <alignment horizontal="center" vertical="center"/>
    </xf>
    <xf numFmtId="0" fontId="6" fillId="29" borderId="1" xfId="0" applyFont="1" applyFill="1" applyBorder="1" applyAlignment="1">
      <alignment vertical="center"/>
    </xf>
    <xf numFmtId="0" fontId="6" fillId="29" borderId="1" xfId="0" applyFont="1" applyFill="1" applyBorder="1" applyAlignment="1">
      <alignment horizontal="left" vertical="center"/>
    </xf>
    <xf numFmtId="4" fontId="8" fillId="29" borderId="1" xfId="0" applyNumberFormat="1" applyFont="1" applyFill="1" applyBorder="1" applyAlignment="1">
      <alignment horizontal="right" vertical="center"/>
    </xf>
    <xf numFmtId="0" fontId="6" fillId="29" borderId="1" xfId="0" quotePrefix="1" applyFont="1" applyFill="1" applyBorder="1" applyAlignment="1">
      <alignment horizontal="left" vertical="center"/>
    </xf>
    <xf numFmtId="0" fontId="6" fillId="30" borderId="1" xfId="145" applyFont="1" applyFill="1" applyBorder="1"/>
    <xf numFmtId="0" fontId="62" fillId="30" borderId="1" xfId="145" applyFont="1" applyFill="1" applyBorder="1"/>
    <xf numFmtId="0" fontId="8" fillId="30" borderId="1" xfId="145" applyFont="1" applyFill="1" applyBorder="1" applyAlignment="1">
      <alignment horizontal="center"/>
    </xf>
    <xf numFmtId="4" fontId="8" fillId="30" borderId="1" xfId="145" applyNumberFormat="1" applyFont="1" applyFill="1" applyBorder="1"/>
    <xf numFmtId="4" fontId="6" fillId="30" borderId="1" xfId="145" applyNumberFormat="1" applyFont="1" applyFill="1" applyBorder="1"/>
    <xf numFmtId="0" fontId="8" fillId="30" borderId="1" xfId="0" applyFont="1" applyFill="1" applyBorder="1" applyAlignment="1">
      <alignment vertical="center"/>
    </xf>
    <xf numFmtId="0" fontId="8" fillId="30" borderId="1" xfId="0" applyFont="1" applyFill="1" applyBorder="1" applyAlignment="1">
      <alignment horizontal="left" vertical="center"/>
    </xf>
    <xf numFmtId="4" fontId="6" fillId="30" borderId="1" xfId="0" applyNumberFormat="1" applyFont="1" applyFill="1" applyBorder="1" applyAlignment="1">
      <alignment horizontal="center" vertical="center"/>
    </xf>
    <xf numFmtId="4" fontId="6" fillId="30" borderId="1" xfId="0" applyNumberFormat="1" applyFont="1" applyFill="1" applyBorder="1" applyAlignment="1">
      <alignment vertical="center"/>
    </xf>
    <xf numFmtId="0" fontId="6" fillId="30" borderId="1" xfId="0" applyFont="1" applyFill="1" applyBorder="1" applyAlignment="1">
      <alignment horizontal="left" vertical="center"/>
    </xf>
    <xf numFmtId="0" fontId="8" fillId="30" borderId="1" xfId="0" applyFont="1" applyFill="1" applyBorder="1" applyAlignment="1">
      <alignment horizontal="center" vertical="center"/>
    </xf>
    <xf numFmtId="0" fontId="6" fillId="30" borderId="1" xfId="0" applyFont="1" applyFill="1" applyBorder="1" applyAlignment="1">
      <alignment horizontal="center" vertical="center"/>
    </xf>
    <xf numFmtId="4" fontId="6" fillId="30" borderId="1" xfId="0" applyNumberFormat="1" applyFont="1" applyFill="1" applyBorder="1" applyAlignment="1">
      <alignment horizontal="right" vertical="center"/>
    </xf>
    <xf numFmtId="0" fontId="65" fillId="30" borderId="1" xfId="132" applyFont="1" applyFill="1" applyBorder="1" applyAlignment="1">
      <alignment horizontal="left"/>
    </xf>
    <xf numFmtId="0" fontId="65" fillId="30" borderId="1" xfId="132" applyFont="1" applyFill="1" applyBorder="1" applyAlignment="1">
      <alignment horizontal="center"/>
    </xf>
    <xf numFmtId="0" fontId="65" fillId="30" borderId="1" xfId="132" quotePrefix="1" applyFont="1" applyFill="1" applyBorder="1" applyAlignment="1">
      <alignment horizontal="left"/>
    </xf>
    <xf numFmtId="0" fontId="65" fillId="0" borderId="0" xfId="0" applyFont="1" applyAlignment="1">
      <alignment vertical="center"/>
    </xf>
    <xf numFmtId="0" fontId="60" fillId="31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145" applyFont="1" applyBorder="1"/>
    <xf numFmtId="0" fontId="62" fillId="0" borderId="1" xfId="145" applyFont="1" applyBorder="1"/>
    <xf numFmtId="4" fontId="6" fillId="0" borderId="1" xfId="145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9" fontId="64" fillId="0" borderId="1" xfId="0" applyNumberFormat="1" applyFont="1" applyBorder="1" applyAlignment="1">
      <alignment horizontal="right" vertical="center"/>
    </xf>
    <xf numFmtId="3" fontId="6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9" borderId="1" xfId="0" applyFont="1" applyFill="1" applyBorder="1" applyAlignment="1">
      <alignment horizontal="left" vertical="center"/>
    </xf>
    <xf numFmtId="169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29" borderId="25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8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9" fontId="8" fillId="29" borderId="23" xfId="0" applyNumberFormat="1" applyFont="1" applyFill="1" applyBorder="1" applyAlignment="1">
      <alignment horizontal="center" vertical="center"/>
    </xf>
    <xf numFmtId="9" fontId="8" fillId="29" borderId="19" xfId="0" applyNumberFormat="1" applyFont="1" applyFill="1" applyBorder="1" applyAlignment="1">
      <alignment horizontal="center" vertical="center"/>
    </xf>
    <xf numFmtId="9" fontId="8" fillId="29" borderId="24" xfId="0" applyNumberFormat="1" applyFont="1" applyFill="1" applyBorder="1" applyAlignment="1">
      <alignment horizontal="center" vertical="center"/>
    </xf>
    <xf numFmtId="0" fontId="65" fillId="30" borderId="25" xfId="132" quotePrefix="1" applyFont="1" applyFill="1" applyBorder="1" applyAlignment="1">
      <alignment vertical="center"/>
    </xf>
    <xf numFmtId="0" fontId="60" fillId="0" borderId="26" xfId="0" applyFont="1" applyBorder="1" applyAlignment="1">
      <alignment vertical="center"/>
    </xf>
  </cellXfs>
  <cellStyles count="172">
    <cellStyle name=" 1" xfId="1" xr:uid="{00000000-0005-0000-0000-000000000000}"/>
    <cellStyle name="_6_Preismatrix_Elektro_EMM_20060112" xfId="2" xr:uid="{00000000-0005-0000-0000-000001000000}"/>
    <cellStyle name="_CP(1)_DINERS-PTV_KV_STENA_pre_bezp_miestnost" xfId="3" xr:uid="{00000000-0005-0000-0000-000002000000}"/>
    <cellStyle name="_EMM_PPA_23.7.2007_ver.08l" xfId="4" xr:uid="{00000000-0005-0000-0000-000003000000}"/>
    <cellStyle name="_IAS NOVAR1" xfId="5" xr:uid="{00000000-0005-0000-0000-000004000000}"/>
    <cellStyle name="_Konec_fakt-Supis_prac-TR05-MDA-EPS" xfId="6" xr:uid="{00000000-0005-0000-0000-000005000000}"/>
    <cellStyle name="_Ladronka_2_VV-DVD_kontrola_FINAL" xfId="7" xr:uid="{00000000-0005-0000-0000-000006000000}"/>
    <cellStyle name="_Ladronka_2_VV-DVD_kontrola_FINAL_07_0345_cp_ v07 Mlyny NR_ vzorce" xfId="8" xr:uid="{00000000-0005-0000-0000-000007000000}"/>
    <cellStyle name="_Ladronka_2_VV-DVD_kontrola_FINAL_07_0345_cp_v02_Mlyny NR_Garsys_sov" xfId="9" xr:uid="{00000000-0005-0000-0000-000008000000}"/>
    <cellStyle name="_PCS-CP-Ponuka PR1" xfId="10" xr:uid="{00000000-0005-0000-0000-000009000000}"/>
    <cellStyle name="_PERSONAL" xfId="11" xr:uid="{00000000-0005-0000-0000-00000A000000}"/>
    <cellStyle name="_PERSONAL_1" xfId="12" xr:uid="{00000000-0005-0000-0000-00000B000000}"/>
    <cellStyle name="_Preismatrix_Elektro_061019_Rev2" xfId="13" xr:uid="{00000000-0005-0000-0000-00000C000000}"/>
    <cellStyle name="_Q-Sadovky-výkaz-2003-07-01" xfId="14" xr:uid="{00000000-0005-0000-0000-00000D000000}"/>
    <cellStyle name="_Q-Sadovky-výkaz-2003-07-01_1" xfId="15" xr:uid="{00000000-0005-0000-0000-00000E000000}"/>
    <cellStyle name="_Q-Sadovky-výkaz-2003-07-01_2" xfId="16" xr:uid="{00000000-0005-0000-0000-00000F000000}"/>
    <cellStyle name="_Q-Sadovky-výkaz-2003-07-01_3" xfId="17" xr:uid="{00000000-0005-0000-0000-000010000000}"/>
    <cellStyle name="_SKV_specifikacia_v22" xfId="18" xr:uid="{00000000-0005-0000-0000-000011000000}"/>
    <cellStyle name="1" xfId="19" xr:uid="{00000000-0005-0000-0000-000012000000}"/>
    <cellStyle name="1 000 Sk" xfId="20" xr:uid="{00000000-0005-0000-0000-000013000000}"/>
    <cellStyle name="1 000,-  Sk" xfId="21" xr:uid="{00000000-0005-0000-0000-000014000000}"/>
    <cellStyle name="1 000,- Kč" xfId="22" xr:uid="{00000000-0005-0000-0000-000015000000}"/>
    <cellStyle name="1 000,- Sk" xfId="23" xr:uid="{00000000-0005-0000-0000-000016000000}"/>
    <cellStyle name="1000 Sk_fakturuj99" xfId="24" xr:uid="{00000000-0005-0000-0000-000017000000}"/>
    <cellStyle name="20 % - zvýraznenie1" xfId="25" builtinId="30" customBuiltin="1"/>
    <cellStyle name="20 % - zvýraznenie2" xfId="26" builtinId="34" customBuiltin="1"/>
    <cellStyle name="20 % - zvýraznenie3" xfId="27" builtinId="38" customBuiltin="1"/>
    <cellStyle name="20 % - zvýraznenie4" xfId="28" builtinId="42" customBuiltin="1"/>
    <cellStyle name="20 % - zvýraznenie5" xfId="29" builtinId="46" customBuiltin="1"/>
    <cellStyle name="20 % - zvýraznenie6" xfId="30" builtinId="50" customBuiltin="1"/>
    <cellStyle name="20% - Accent1" xfId="31" xr:uid="{00000000-0005-0000-0000-00001E000000}"/>
    <cellStyle name="20% - Accent2" xfId="32" xr:uid="{00000000-0005-0000-0000-00001F000000}"/>
    <cellStyle name="20% - Accent3" xfId="33" xr:uid="{00000000-0005-0000-0000-000020000000}"/>
    <cellStyle name="20% - Accent4" xfId="34" xr:uid="{00000000-0005-0000-0000-000021000000}"/>
    <cellStyle name="20% - Accent5" xfId="35" xr:uid="{00000000-0005-0000-0000-000022000000}"/>
    <cellStyle name="20% - Accent6" xfId="36" xr:uid="{00000000-0005-0000-0000-000023000000}"/>
    <cellStyle name="40 % - zvýraznenie1" xfId="37" builtinId="31" customBuiltin="1"/>
    <cellStyle name="40 % - zvýraznenie2" xfId="38" builtinId="35" customBuiltin="1"/>
    <cellStyle name="40 % - zvýraznenie3" xfId="39" builtinId="39" customBuiltin="1"/>
    <cellStyle name="40 % - zvýraznenie4" xfId="40" builtinId="43" customBuiltin="1"/>
    <cellStyle name="40 % - zvýraznenie5" xfId="41" builtinId="47" customBuiltin="1"/>
    <cellStyle name="40 % - zvýraznenie6" xfId="42" builtinId="51" customBuiltin="1"/>
    <cellStyle name="40% - Accent1" xfId="43" xr:uid="{00000000-0005-0000-0000-00002A000000}"/>
    <cellStyle name="40% - Accent2" xfId="44" xr:uid="{00000000-0005-0000-0000-00002B000000}"/>
    <cellStyle name="40% - Accent3" xfId="45" xr:uid="{00000000-0005-0000-0000-00002C000000}"/>
    <cellStyle name="40% - Accent4" xfId="46" xr:uid="{00000000-0005-0000-0000-00002D000000}"/>
    <cellStyle name="40% - Accent5" xfId="47" xr:uid="{00000000-0005-0000-0000-00002E000000}"/>
    <cellStyle name="40% - Accent6" xfId="48" xr:uid="{00000000-0005-0000-0000-00002F000000}"/>
    <cellStyle name="60 % - zvýraznenie1" xfId="49" builtinId="32" customBuiltin="1"/>
    <cellStyle name="60 % - zvýraznenie2" xfId="50" builtinId="36" customBuiltin="1"/>
    <cellStyle name="60 % - zvýraznenie3" xfId="51" builtinId="40" customBuiltin="1"/>
    <cellStyle name="60 % - zvýraznenie4" xfId="52" builtinId="44" customBuiltin="1"/>
    <cellStyle name="60 % - zvýraznenie5" xfId="53" builtinId="48" customBuiltin="1"/>
    <cellStyle name="60 % - zvýraznenie6" xfId="54" builtinId="52" customBuiltin="1"/>
    <cellStyle name="60% - Accent1" xfId="55" xr:uid="{00000000-0005-0000-0000-000036000000}"/>
    <cellStyle name="60% - Accent2" xfId="56" xr:uid="{00000000-0005-0000-0000-000037000000}"/>
    <cellStyle name="60% - Accent3" xfId="57" xr:uid="{00000000-0005-0000-0000-000038000000}"/>
    <cellStyle name="60% - Accent4" xfId="58" xr:uid="{00000000-0005-0000-0000-000039000000}"/>
    <cellStyle name="60% - Accent5" xfId="59" xr:uid="{00000000-0005-0000-0000-00003A000000}"/>
    <cellStyle name="60% - Accent6" xfId="60" xr:uid="{00000000-0005-0000-0000-00003B000000}"/>
    <cellStyle name="Accent1" xfId="61" xr:uid="{00000000-0005-0000-0000-00003C000000}"/>
    <cellStyle name="Accent2" xfId="62" xr:uid="{00000000-0005-0000-0000-00003D000000}"/>
    <cellStyle name="Accent3" xfId="63" xr:uid="{00000000-0005-0000-0000-00003E000000}"/>
    <cellStyle name="Accent4" xfId="64" xr:uid="{00000000-0005-0000-0000-00003F000000}"/>
    <cellStyle name="Accent5" xfId="65" xr:uid="{00000000-0005-0000-0000-000040000000}"/>
    <cellStyle name="Accent6" xfId="66" xr:uid="{00000000-0005-0000-0000-000041000000}"/>
    <cellStyle name="Akcia" xfId="67" xr:uid="{00000000-0005-0000-0000-000042000000}"/>
    <cellStyle name="Bad" xfId="68" xr:uid="{00000000-0005-0000-0000-000043000000}"/>
    <cellStyle name="Calculation" xfId="69" xr:uid="{00000000-0005-0000-0000-000044000000}"/>
    <cellStyle name="Cena_Sk" xfId="70" xr:uid="{00000000-0005-0000-0000-000045000000}"/>
    <cellStyle name="data" xfId="71" xr:uid="{00000000-0005-0000-0000-000046000000}"/>
    <cellStyle name="daten" xfId="72" xr:uid="{00000000-0005-0000-0000-000047000000}"/>
    <cellStyle name="Dobrá" xfId="73" builtinId="26" customBuiltin="1"/>
    <cellStyle name="Dziesiętny [0]_laroux" xfId="74" xr:uid="{00000000-0005-0000-0000-000049000000}"/>
    <cellStyle name="Dziesiętny_laroux" xfId="75" xr:uid="{00000000-0005-0000-0000-00004A000000}"/>
    <cellStyle name="Explanatory Text" xfId="76" xr:uid="{00000000-0005-0000-0000-00004B000000}"/>
    <cellStyle name="Good" xfId="77" xr:uid="{00000000-0005-0000-0000-00004C000000}"/>
    <cellStyle name="Heading 1" xfId="78" xr:uid="{00000000-0005-0000-0000-00004D000000}"/>
    <cellStyle name="Heading 2" xfId="79" xr:uid="{00000000-0005-0000-0000-00004E000000}"/>
    <cellStyle name="Heading 3" xfId="80" xr:uid="{00000000-0005-0000-0000-00004F000000}"/>
    <cellStyle name="Heading 4" xfId="81" xr:uid="{00000000-0005-0000-0000-000050000000}"/>
    <cellStyle name="hl-nadpis" xfId="82" xr:uid="{00000000-0005-0000-0000-000051000000}"/>
    <cellStyle name="Hypertextové prepojenie 2" xfId="83" xr:uid="{00000000-0005-0000-0000-000052000000}"/>
    <cellStyle name="Hypertextové prepojenie 3" xfId="84" xr:uid="{00000000-0005-0000-0000-000053000000}"/>
    <cellStyle name="Hypertextový odkaz_VK06-156_tabuľky servis cena" xfId="85" xr:uid="{00000000-0005-0000-0000-000054000000}"/>
    <cellStyle name="Check Cell" xfId="86" xr:uid="{00000000-0005-0000-0000-000055000000}"/>
    <cellStyle name="Input" xfId="87" xr:uid="{00000000-0005-0000-0000-000056000000}"/>
    <cellStyle name="Kontrolná bunka" xfId="88" builtinId="23" customBuiltin="1"/>
    <cellStyle name="Linked Cell" xfId="89" xr:uid="{00000000-0005-0000-0000-000058000000}"/>
    <cellStyle name="meny 2" xfId="90" xr:uid="{00000000-0005-0000-0000-000059000000}"/>
    <cellStyle name="měny_Congress032000" xfId="91" xr:uid="{00000000-0005-0000-0000-00005A000000}"/>
    <cellStyle name="MřížkaNormální" xfId="92" xr:uid="{00000000-0005-0000-0000-00005B000000}"/>
    <cellStyle name="Nadpis 1" xfId="93" builtinId="16" customBuiltin="1"/>
    <cellStyle name="Nadpis 2" xfId="94" builtinId="17" customBuiltin="1"/>
    <cellStyle name="Nadpis 3" xfId="95" builtinId="18" customBuiltin="1"/>
    <cellStyle name="Nadpis 4" xfId="96" builtinId="19" customBuiltin="1"/>
    <cellStyle name="Nazov" xfId="97" xr:uid="{00000000-0005-0000-0000-000060000000}"/>
    <cellStyle name="Neutral" xfId="98" xr:uid="{00000000-0005-0000-0000-000061000000}"/>
    <cellStyle name="Neutrálna" xfId="99" builtinId="28" customBuiltin="1"/>
    <cellStyle name="Normal 2" xfId="100" xr:uid="{00000000-0005-0000-0000-000063000000}"/>
    <cellStyle name="Normál_Anyaglista_Vampenz_Ocsai_ÁRAJÁNLAT (version 1) 2_Lobby" xfId="101" xr:uid="{00000000-0005-0000-0000-000064000000}"/>
    <cellStyle name="Normal_Sheet1_Katalog prvkov PS5" xfId="102" xr:uid="{00000000-0005-0000-0000-000065000000}"/>
    <cellStyle name="Normál_SMP_OTP-fiok2" xfId="103" xr:uid="{00000000-0005-0000-0000-000066000000}"/>
    <cellStyle name="Normálna" xfId="0" builtinId="0"/>
    <cellStyle name="Normálna 2" xfId="104" xr:uid="{00000000-0005-0000-0000-000068000000}"/>
    <cellStyle name="Normálna 2 2" xfId="105" xr:uid="{00000000-0005-0000-0000-000069000000}"/>
    <cellStyle name="Normálna 2_10_Cenová_ponuka_Kabeláž-INTERNÁ-VERZIA2" xfId="106" xr:uid="{00000000-0005-0000-0000-00006A000000}"/>
    <cellStyle name="Normálna 3" xfId="107" xr:uid="{00000000-0005-0000-0000-00006B000000}"/>
    <cellStyle name="normálne 2" xfId="108" xr:uid="{00000000-0005-0000-0000-00006C000000}"/>
    <cellStyle name="normálne 2 10" xfId="109" xr:uid="{00000000-0005-0000-0000-00006D000000}"/>
    <cellStyle name="normálne 2 10 2" xfId="110" xr:uid="{00000000-0005-0000-0000-00006E000000}"/>
    <cellStyle name="normálne 2 11" xfId="111" xr:uid="{00000000-0005-0000-0000-00006F000000}"/>
    <cellStyle name="normálne 2 2" xfId="112" xr:uid="{00000000-0005-0000-0000-000070000000}"/>
    <cellStyle name="normálne 2 3" xfId="113" xr:uid="{00000000-0005-0000-0000-000071000000}"/>
    <cellStyle name="normálne 2 4" xfId="114" xr:uid="{00000000-0005-0000-0000-000072000000}"/>
    <cellStyle name="normálne 2 5" xfId="115" xr:uid="{00000000-0005-0000-0000-000073000000}"/>
    <cellStyle name="normálne 2 6" xfId="116" xr:uid="{00000000-0005-0000-0000-000074000000}"/>
    <cellStyle name="normálne 2 7" xfId="117" xr:uid="{00000000-0005-0000-0000-000075000000}"/>
    <cellStyle name="normálne 2 8" xfId="118" xr:uid="{00000000-0005-0000-0000-000076000000}"/>
    <cellStyle name="normálne 2 9" xfId="119" xr:uid="{00000000-0005-0000-0000-000077000000}"/>
    <cellStyle name="normálne 2_10_Cenová_ponuka pobočky A a B_v.2.1" xfId="120" xr:uid="{00000000-0005-0000-0000-000078000000}"/>
    <cellStyle name="normálne 3" xfId="121" xr:uid="{00000000-0005-0000-0000-000079000000}"/>
    <cellStyle name="normálne 3 2" xfId="122" xr:uid="{00000000-0005-0000-0000-00007A000000}"/>
    <cellStyle name="normálne 4" xfId="123" xr:uid="{00000000-0005-0000-0000-00007B000000}"/>
    <cellStyle name="normálne 5" xfId="124" xr:uid="{00000000-0005-0000-0000-00007C000000}"/>
    <cellStyle name="normálne 6" xfId="125" xr:uid="{00000000-0005-0000-0000-00007D000000}"/>
    <cellStyle name="normálne 7" xfId="126" xr:uid="{00000000-0005-0000-0000-00007E000000}"/>
    <cellStyle name="normálne 7 2" xfId="127" xr:uid="{00000000-0005-0000-0000-00007F000000}"/>
    <cellStyle name="normálne 7 2 2" xfId="128" xr:uid="{00000000-0005-0000-0000-000080000000}"/>
    <cellStyle name="normálne 7 3" xfId="129" xr:uid="{00000000-0005-0000-0000-000081000000}"/>
    <cellStyle name="normálne 8" xfId="130" xr:uid="{00000000-0005-0000-0000-000082000000}"/>
    <cellStyle name="normální_14.05.01 Mail ponuka" xfId="131" xr:uid="{00000000-0005-0000-0000-000083000000}"/>
    <cellStyle name="normální_List1" xfId="132" xr:uid="{00000000-0005-0000-0000-000084000000}"/>
    <cellStyle name="Normalny_laroux" xfId="133" xr:uid="{00000000-0005-0000-0000-000085000000}"/>
    <cellStyle name="Note" xfId="134" xr:uid="{00000000-0005-0000-0000-000086000000}"/>
    <cellStyle name="Output" xfId="135" xr:uid="{00000000-0005-0000-0000-000087000000}"/>
    <cellStyle name="Podhlavička" xfId="136" xr:uid="{00000000-0005-0000-0000-000088000000}"/>
    <cellStyle name="podkapitola" xfId="137" xr:uid="{00000000-0005-0000-0000-000089000000}"/>
    <cellStyle name="Popis" xfId="138" xr:uid="{00000000-0005-0000-0000-00008A000000}"/>
    <cellStyle name="Poznámka" xfId="139" builtinId="10" customBuiltin="1"/>
    <cellStyle name="Prepojená bunka" xfId="140" builtinId="24" customBuiltin="1"/>
    <cellStyle name="ProductNo." xfId="141" xr:uid="{00000000-0005-0000-0000-00008D000000}"/>
    <cellStyle name="RH1" xfId="142" xr:uid="{00000000-0005-0000-0000-00008E000000}"/>
    <cellStyle name="Spolu" xfId="143" builtinId="25" customBuiltin="1"/>
    <cellStyle name="Standard_aktuell" xfId="144" xr:uid="{00000000-0005-0000-0000-000090000000}"/>
    <cellStyle name="Štýl 1" xfId="145" xr:uid="{00000000-0005-0000-0000-000091000000}"/>
    <cellStyle name="Štýl 1 2" xfId="146" xr:uid="{00000000-0005-0000-0000-000092000000}"/>
    <cellStyle name="Štýl 1 3" xfId="147" xr:uid="{00000000-0005-0000-0000-000093000000}"/>
    <cellStyle name="Tab" xfId="148" xr:uid="{00000000-0005-0000-0000-000094000000}"/>
    <cellStyle name="tabulka cenník" xfId="149" xr:uid="{00000000-0005-0000-0000-000095000000}"/>
    <cellStyle name="TEXT" xfId="150" xr:uid="{00000000-0005-0000-0000-000096000000}"/>
    <cellStyle name="TEXT 2" xfId="151" xr:uid="{00000000-0005-0000-0000-000097000000}"/>
    <cellStyle name="Text upozornenia" xfId="152" builtinId="11" customBuiltin="1"/>
    <cellStyle name="TEXT1" xfId="153" xr:uid="{00000000-0005-0000-0000-000099000000}"/>
    <cellStyle name="Title" xfId="154" xr:uid="{00000000-0005-0000-0000-00009A000000}"/>
    <cellStyle name="Total" xfId="155" xr:uid="{00000000-0005-0000-0000-00009B000000}"/>
    <cellStyle name="Upozornenie" xfId="156" xr:uid="{00000000-0005-0000-0000-00009C000000}"/>
    <cellStyle name="Vstup" xfId="157" builtinId="20" customBuiltin="1"/>
    <cellStyle name="Výpočet" xfId="158" builtinId="22" customBuiltin="1"/>
    <cellStyle name="Výstup" xfId="159" builtinId="21" customBuiltin="1"/>
    <cellStyle name="Vysvetľujúci text" xfId="160" builtinId="53" customBuiltin="1"/>
    <cellStyle name="Walutowy [0]_laroux" xfId="161" xr:uid="{00000000-0005-0000-0000-0000A1000000}"/>
    <cellStyle name="Walutowy_laroux" xfId="162" xr:uid="{00000000-0005-0000-0000-0000A2000000}"/>
    <cellStyle name="Warning Text" xfId="163" xr:uid="{00000000-0005-0000-0000-0000A3000000}"/>
    <cellStyle name="Zlá" xfId="164" builtinId="27" customBuiltin="1"/>
    <cellStyle name="Zvýraznenie1" xfId="165" builtinId="29" customBuiltin="1"/>
    <cellStyle name="Zvýraznenie2" xfId="166" builtinId="33" customBuiltin="1"/>
    <cellStyle name="Zvýraznenie3" xfId="167" builtinId="37" customBuiltin="1"/>
    <cellStyle name="Zvýraznenie4" xfId="168" builtinId="41" customBuiltin="1"/>
    <cellStyle name="Zvýraznenie5" xfId="169" builtinId="45" customBuiltin="1"/>
    <cellStyle name="Zvýraznenie6" xfId="170" builtinId="49" customBuiltin="1"/>
    <cellStyle name="Zvýrazni" xfId="171" xr:uid="{00000000-0005-0000-0000-0000A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iserver\obchodne_pripady\Documents%20and%20Settings\fackovec\Plocha\fle&#353;ka\fa&#269;kovec\Unicredit\BA%20&#352;ancova%203,10,11\vyhodnotenie%20R-2010-000028_%20UniCredit%20Bank%20&#352;ancova%203a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iserver\obchodne_pripady\WINNT\Profiles\Administrator\M&#237;stn&#237;%20nastaven&#237;\Temporary%20Internet%20Files\OLK6\NETmont\Odberatelia\ALEXIA\Rozpocty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yhodnotenie"/>
      <sheetName val="Uni Šancova "/>
      <sheetName val="prerozdelenie"/>
    </sheetNames>
    <sheetDataSet>
      <sheetData sheetId="0"/>
      <sheetData sheetId="1"/>
      <sheetData sheetId="2">
        <row r="10">
          <cell r="F10">
            <v>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4"/>
  <sheetViews>
    <sheetView tabSelected="1" view="pageLayout" topLeftCell="A31" zoomScaleNormal="100" workbookViewId="0">
      <selection activeCell="L10" sqref="L10"/>
    </sheetView>
  </sheetViews>
  <sheetFormatPr defaultRowHeight="13.8"/>
  <cols>
    <col min="1" max="1" width="8.6640625" style="1" customWidth="1"/>
    <col min="2" max="2" width="9.44140625" style="1" customWidth="1"/>
    <col min="3" max="3" width="48.44140625" style="1" customWidth="1"/>
    <col min="4" max="4" width="15.44140625" style="7" customWidth="1"/>
    <col min="5" max="5" width="8.6640625" style="6" customWidth="1"/>
    <col min="6" max="6" width="9.5546875" style="7" customWidth="1"/>
    <col min="7" max="7" width="11.6640625" style="1" customWidth="1"/>
    <col min="8" max="8" width="10.33203125" style="1" customWidth="1"/>
    <col min="9" max="9" width="11.33203125" style="1" customWidth="1"/>
    <col min="10" max="10" width="10.44140625" style="1" customWidth="1"/>
    <col min="11" max="16384" width="8.88671875" style="1"/>
  </cols>
  <sheetData>
    <row r="2" spans="1:10" ht="20.399999999999999">
      <c r="A2" s="12" t="s">
        <v>38</v>
      </c>
    </row>
    <row r="3" spans="1:10">
      <c r="A3" s="47" t="s">
        <v>39</v>
      </c>
      <c r="I3" s="13"/>
      <c r="J3" s="14"/>
    </row>
    <row r="4" spans="1:10">
      <c r="A4" s="47" t="s">
        <v>29</v>
      </c>
      <c r="B4" s="48"/>
      <c r="C4" s="48" t="s">
        <v>40</v>
      </c>
    </row>
    <row r="5" spans="1:10">
      <c r="A5" s="47" t="s">
        <v>30</v>
      </c>
      <c r="C5" s="15"/>
    </row>
    <row r="6" spans="1:10" s="2" customFormat="1" ht="5.25" customHeight="1">
      <c r="E6" s="3"/>
    </row>
    <row r="7" spans="1:10" s="4" customFormat="1" ht="16.5" customHeight="1">
      <c r="A7" s="44" t="s">
        <v>0</v>
      </c>
      <c r="B7" s="44" t="s">
        <v>1</v>
      </c>
      <c r="C7" s="44"/>
      <c r="D7" s="44" t="s">
        <v>21</v>
      </c>
      <c r="E7" s="45" t="s">
        <v>22</v>
      </c>
      <c r="F7" s="45" t="s">
        <v>2</v>
      </c>
      <c r="G7" s="46" t="s">
        <v>23</v>
      </c>
      <c r="H7" s="44"/>
      <c r="I7" s="70" t="s">
        <v>24</v>
      </c>
      <c r="J7" s="71"/>
    </row>
    <row r="8" spans="1:10" s="4" customFormat="1" ht="23.25" customHeight="1">
      <c r="A8" s="45"/>
      <c r="B8" s="44"/>
      <c r="C8" s="44"/>
      <c r="D8" s="44"/>
      <c r="E8" s="45"/>
      <c r="F8" s="45"/>
      <c r="G8" s="45" t="s">
        <v>25</v>
      </c>
      <c r="H8" s="45" t="s">
        <v>3</v>
      </c>
      <c r="I8" s="45" t="s">
        <v>25</v>
      </c>
      <c r="J8" s="45" t="s">
        <v>3</v>
      </c>
    </row>
    <row r="9" spans="1:10" s="4" customFormat="1" ht="16.2" customHeight="1">
      <c r="A9" s="18" t="s">
        <v>31</v>
      </c>
      <c r="B9" s="19" t="s">
        <v>32</v>
      </c>
      <c r="C9" s="20"/>
      <c r="D9" s="20"/>
      <c r="E9" s="21"/>
      <c r="F9" s="22"/>
      <c r="G9" s="20"/>
      <c r="H9" s="20"/>
      <c r="I9" s="20"/>
      <c r="J9" s="20"/>
    </row>
    <row r="10" spans="1:10" s="4" customFormat="1" ht="77.25" customHeight="1">
      <c r="A10" s="21" t="s">
        <v>5</v>
      </c>
      <c r="B10" s="65" t="s">
        <v>41</v>
      </c>
      <c r="C10" s="66"/>
      <c r="D10" s="23" t="s">
        <v>42</v>
      </c>
      <c r="E10" s="21" t="s">
        <v>6</v>
      </c>
      <c r="F10" s="21">
        <v>1</v>
      </c>
      <c r="G10" s="24"/>
      <c r="H10" s="24">
        <f t="shared" ref="H10:H21" si="0">SUM(G10*F10)</f>
        <v>0</v>
      </c>
      <c r="I10" s="24"/>
      <c r="J10" s="24">
        <f>SUM(I10*F10)</f>
        <v>0</v>
      </c>
    </row>
    <row r="11" spans="1:10" s="4" customFormat="1" ht="16.2" customHeight="1">
      <c r="A11" s="21" t="s">
        <v>78</v>
      </c>
      <c r="B11" s="65" t="s">
        <v>43</v>
      </c>
      <c r="C11" s="66"/>
      <c r="D11" s="23" t="s">
        <v>44</v>
      </c>
      <c r="E11" s="21" t="s">
        <v>6</v>
      </c>
      <c r="F11" s="21">
        <v>1</v>
      </c>
      <c r="G11" s="24"/>
      <c r="H11" s="24"/>
      <c r="I11" s="24"/>
      <c r="J11" s="24">
        <f>SUM(I11*F11)</f>
        <v>0</v>
      </c>
    </row>
    <row r="12" spans="1:10" s="4" customFormat="1" ht="16.2" customHeight="1">
      <c r="A12" s="21" t="s">
        <v>81</v>
      </c>
      <c r="B12" s="65" t="s">
        <v>45</v>
      </c>
      <c r="C12" s="66"/>
      <c r="D12" s="23" t="s">
        <v>46</v>
      </c>
      <c r="E12" s="21" t="s">
        <v>6</v>
      </c>
      <c r="F12" s="21">
        <v>1</v>
      </c>
      <c r="G12" s="24"/>
      <c r="H12" s="24">
        <f t="shared" si="0"/>
        <v>0</v>
      </c>
      <c r="I12" s="24"/>
      <c r="J12" s="24">
        <f t="shared" ref="J12:J21" si="1">SUM(I12*F12)</f>
        <v>0</v>
      </c>
    </row>
    <row r="13" spans="1:10" s="4" customFormat="1" ht="16.2" customHeight="1">
      <c r="A13" s="21" t="s">
        <v>83</v>
      </c>
      <c r="B13" s="65" t="s">
        <v>47</v>
      </c>
      <c r="C13" s="66"/>
      <c r="D13" s="23" t="s">
        <v>48</v>
      </c>
      <c r="E13" s="21" t="s">
        <v>6</v>
      </c>
      <c r="F13" s="21">
        <v>4</v>
      </c>
      <c r="G13" s="24"/>
      <c r="H13" s="24">
        <f t="shared" si="0"/>
        <v>0</v>
      </c>
      <c r="I13" s="24"/>
      <c r="J13" s="24">
        <f t="shared" si="1"/>
        <v>0</v>
      </c>
    </row>
    <row r="14" spans="1:10" s="4" customFormat="1" ht="43.5" customHeight="1">
      <c r="A14" s="21" t="s">
        <v>85</v>
      </c>
      <c r="B14" s="65" t="s">
        <v>49</v>
      </c>
      <c r="C14" s="66"/>
      <c r="D14" s="23" t="s">
        <v>50</v>
      </c>
      <c r="E14" s="21" t="s">
        <v>6</v>
      </c>
      <c r="F14" s="21">
        <v>17</v>
      </c>
      <c r="G14" s="24"/>
      <c r="H14" s="24">
        <f t="shared" si="0"/>
        <v>0</v>
      </c>
      <c r="I14" s="24"/>
      <c r="J14" s="24">
        <f t="shared" si="1"/>
        <v>0</v>
      </c>
    </row>
    <row r="15" spans="1:10" s="4" customFormat="1" ht="25.5" customHeight="1">
      <c r="A15" s="21" t="s">
        <v>87</v>
      </c>
      <c r="B15" s="65" t="s">
        <v>51</v>
      </c>
      <c r="C15" s="66"/>
      <c r="D15" s="23" t="s">
        <v>52</v>
      </c>
      <c r="E15" s="21" t="s">
        <v>6</v>
      </c>
      <c r="F15" s="21">
        <v>3</v>
      </c>
      <c r="G15" s="24"/>
      <c r="H15" s="24">
        <f t="shared" si="0"/>
        <v>0</v>
      </c>
      <c r="I15" s="24"/>
      <c r="J15" s="24">
        <f t="shared" si="1"/>
        <v>0</v>
      </c>
    </row>
    <row r="16" spans="1:10" s="4" customFormat="1" ht="38.25" customHeight="1">
      <c r="A16" s="21" t="s">
        <v>88</v>
      </c>
      <c r="B16" s="65" t="s">
        <v>53</v>
      </c>
      <c r="C16" s="66"/>
      <c r="D16" s="23" t="s">
        <v>54</v>
      </c>
      <c r="E16" s="21" t="s">
        <v>6</v>
      </c>
      <c r="F16" s="21">
        <v>3</v>
      </c>
      <c r="G16" s="24"/>
      <c r="H16" s="24">
        <f t="shared" si="0"/>
        <v>0</v>
      </c>
      <c r="I16" s="24"/>
      <c r="J16" s="24">
        <f t="shared" si="1"/>
        <v>0</v>
      </c>
    </row>
    <row r="17" spans="1:10" s="4" customFormat="1" ht="16.2" customHeight="1">
      <c r="A17" s="21" t="s">
        <v>89</v>
      </c>
      <c r="B17" s="65" t="s">
        <v>55</v>
      </c>
      <c r="C17" s="66"/>
      <c r="D17" s="23" t="s">
        <v>56</v>
      </c>
      <c r="E17" s="21" t="s">
        <v>6</v>
      </c>
      <c r="F17" s="21">
        <v>2</v>
      </c>
      <c r="G17" s="24"/>
      <c r="H17" s="24">
        <f t="shared" si="0"/>
        <v>0</v>
      </c>
      <c r="I17" s="24"/>
      <c r="J17" s="24">
        <f t="shared" si="1"/>
        <v>0</v>
      </c>
    </row>
    <row r="18" spans="1:10" s="4" customFormat="1" ht="32.25" customHeight="1">
      <c r="A18" s="21" t="s">
        <v>90</v>
      </c>
      <c r="B18" s="65" t="s">
        <v>57</v>
      </c>
      <c r="C18" s="66"/>
      <c r="D18" s="23" t="s">
        <v>58</v>
      </c>
      <c r="E18" s="21" t="s">
        <v>6</v>
      </c>
      <c r="F18" s="21">
        <v>11</v>
      </c>
      <c r="G18" s="24"/>
      <c r="H18" s="24">
        <f t="shared" si="0"/>
        <v>0</v>
      </c>
      <c r="I18" s="24"/>
      <c r="J18" s="24">
        <f t="shared" si="1"/>
        <v>0</v>
      </c>
    </row>
    <row r="19" spans="1:10" s="4" customFormat="1" ht="51.75" customHeight="1">
      <c r="A19" s="21" t="s">
        <v>91</v>
      </c>
      <c r="B19" s="65" t="s">
        <v>59</v>
      </c>
      <c r="C19" s="66"/>
      <c r="D19" s="23" t="s">
        <v>60</v>
      </c>
      <c r="E19" s="21" t="s">
        <v>6</v>
      </c>
      <c r="F19" s="21">
        <v>4</v>
      </c>
      <c r="G19" s="24"/>
      <c r="H19" s="24">
        <f t="shared" si="0"/>
        <v>0</v>
      </c>
      <c r="I19" s="24"/>
      <c r="J19" s="24">
        <f t="shared" si="1"/>
        <v>0</v>
      </c>
    </row>
    <row r="20" spans="1:10" s="4" customFormat="1" ht="16.2" customHeight="1">
      <c r="A20" s="21" t="s">
        <v>92</v>
      </c>
      <c r="B20" s="65" t="s">
        <v>61</v>
      </c>
      <c r="C20" s="66"/>
      <c r="D20" s="23" t="s">
        <v>62</v>
      </c>
      <c r="E20" s="21" t="s">
        <v>6</v>
      </c>
      <c r="F20" s="21">
        <v>1</v>
      </c>
      <c r="G20" s="24"/>
      <c r="H20" s="24">
        <f t="shared" si="0"/>
        <v>0</v>
      </c>
      <c r="I20" s="24"/>
      <c r="J20" s="24">
        <f t="shared" si="1"/>
        <v>0</v>
      </c>
    </row>
    <row r="21" spans="1:10" s="4" customFormat="1" ht="26.25" customHeight="1">
      <c r="A21" s="21" t="s">
        <v>93</v>
      </c>
      <c r="B21" s="65" t="s">
        <v>63</v>
      </c>
      <c r="C21" s="66"/>
      <c r="D21" s="23" t="s">
        <v>64</v>
      </c>
      <c r="E21" s="21" t="s">
        <v>6</v>
      </c>
      <c r="F21" s="21">
        <v>9</v>
      </c>
      <c r="G21" s="24"/>
      <c r="H21" s="24">
        <f t="shared" si="0"/>
        <v>0</v>
      </c>
      <c r="I21" s="24"/>
      <c r="J21" s="24">
        <f t="shared" si="1"/>
        <v>0</v>
      </c>
    </row>
    <row r="22" spans="1:10" s="5" customFormat="1" ht="16.2" customHeight="1">
      <c r="A22" s="31" t="s">
        <v>7</v>
      </c>
      <c r="B22" s="32"/>
      <c r="C22" s="32"/>
      <c r="D22" s="32"/>
      <c r="E22" s="33"/>
      <c r="F22" s="33"/>
      <c r="G22" s="34"/>
      <c r="H22" s="35">
        <f>SUM(H10:H21)</f>
        <v>0</v>
      </c>
      <c r="I22" s="35"/>
      <c r="J22" s="35">
        <f>SUM(J10:J21)</f>
        <v>0</v>
      </c>
    </row>
    <row r="23" spans="1:10" ht="16.2" customHeight="1">
      <c r="A23" s="16"/>
      <c r="B23" s="17"/>
      <c r="C23" s="17"/>
      <c r="D23" s="17"/>
      <c r="E23" s="25"/>
      <c r="F23" s="17"/>
      <c r="G23" s="16"/>
      <c r="H23" s="16"/>
      <c r="I23" s="16"/>
      <c r="J23" s="16"/>
    </row>
    <row r="24" spans="1:10" ht="16.2" customHeight="1">
      <c r="A24" s="44" t="s">
        <v>0</v>
      </c>
      <c r="B24" s="44" t="s">
        <v>1</v>
      </c>
      <c r="C24" s="44"/>
      <c r="D24" s="44" t="s">
        <v>21</v>
      </c>
      <c r="E24" s="45" t="s">
        <v>22</v>
      </c>
      <c r="F24" s="45" t="s">
        <v>2</v>
      </c>
      <c r="G24" s="46" t="s">
        <v>23</v>
      </c>
      <c r="H24" s="44"/>
      <c r="I24" s="70" t="s">
        <v>24</v>
      </c>
      <c r="J24" s="71"/>
    </row>
    <row r="25" spans="1:10" ht="22.95" customHeight="1">
      <c r="A25" s="45"/>
      <c r="B25" s="44"/>
      <c r="C25" s="44"/>
      <c r="D25" s="44"/>
      <c r="E25" s="45"/>
      <c r="F25" s="45"/>
      <c r="G25" s="45" t="s">
        <v>25</v>
      </c>
      <c r="H25" s="45" t="s">
        <v>3</v>
      </c>
      <c r="I25" s="45" t="s">
        <v>25</v>
      </c>
      <c r="J25" s="45" t="s">
        <v>3</v>
      </c>
    </row>
    <row r="26" spans="1:10" ht="16.2" customHeight="1">
      <c r="A26" s="18" t="s">
        <v>34</v>
      </c>
      <c r="B26" s="19" t="s">
        <v>35</v>
      </c>
      <c r="C26" s="20"/>
      <c r="D26" s="20"/>
      <c r="E26" s="21"/>
      <c r="F26" s="22"/>
      <c r="G26" s="20"/>
      <c r="H26" s="20"/>
      <c r="I26" s="20"/>
      <c r="J26" s="20"/>
    </row>
    <row r="27" spans="1:10" ht="16.2" customHeight="1">
      <c r="A27" s="21" t="s">
        <v>5</v>
      </c>
      <c r="B27" s="65" t="s">
        <v>66</v>
      </c>
      <c r="C27" s="66"/>
      <c r="D27" s="23" t="s">
        <v>67</v>
      </c>
      <c r="E27" s="21" t="s">
        <v>36</v>
      </c>
      <c r="F27" s="21">
        <v>900</v>
      </c>
      <c r="G27" s="24"/>
      <c r="H27" s="24">
        <f>SUM(G27*F27)</f>
        <v>0</v>
      </c>
      <c r="I27" s="24"/>
      <c r="J27" s="24">
        <f>SUM(I27*F27)</f>
        <v>0</v>
      </c>
    </row>
    <row r="28" spans="1:10" ht="16.2" customHeight="1">
      <c r="A28" s="21" t="s">
        <v>78</v>
      </c>
      <c r="B28" s="65" t="s">
        <v>65</v>
      </c>
      <c r="C28" s="66"/>
      <c r="D28" s="49" t="s">
        <v>70</v>
      </c>
      <c r="E28" s="21" t="s">
        <v>36</v>
      </c>
      <c r="F28" s="21">
        <v>40</v>
      </c>
      <c r="G28" s="24"/>
      <c r="H28" s="24">
        <f>SUM(G28*F28)</f>
        <v>0</v>
      </c>
      <c r="I28" s="24"/>
      <c r="J28" s="24">
        <f>SUM(I28*F28)</f>
        <v>0</v>
      </c>
    </row>
    <row r="29" spans="1:10" ht="16.2" customHeight="1">
      <c r="A29" s="21" t="s">
        <v>81</v>
      </c>
      <c r="B29" s="65" t="s">
        <v>68</v>
      </c>
      <c r="C29" s="66"/>
      <c r="D29" s="23" t="s">
        <v>69</v>
      </c>
      <c r="E29" s="21" t="s">
        <v>6</v>
      </c>
      <c r="F29" s="21">
        <v>50</v>
      </c>
      <c r="G29" s="24"/>
      <c r="H29" s="24">
        <f>SUM(G29*F29)</f>
        <v>0</v>
      </c>
      <c r="I29" s="24"/>
      <c r="J29" s="24">
        <f>SUM(I29*F29)</f>
        <v>0</v>
      </c>
    </row>
    <row r="30" spans="1:10" ht="16.2" customHeight="1">
      <c r="A30" s="21" t="s">
        <v>83</v>
      </c>
      <c r="B30" s="65" t="s">
        <v>71</v>
      </c>
      <c r="C30" s="66"/>
      <c r="D30" s="23" t="s">
        <v>69</v>
      </c>
      <c r="E30" s="21" t="s">
        <v>6</v>
      </c>
      <c r="F30" s="21">
        <v>25</v>
      </c>
      <c r="G30" s="24"/>
      <c r="H30" s="24">
        <f>SUM(G30*F30)</f>
        <v>0</v>
      </c>
      <c r="I30" s="24"/>
      <c r="J30" s="24">
        <f>SUM(I30*F30)</f>
        <v>0</v>
      </c>
    </row>
    <row r="31" spans="1:10" ht="16.2" customHeight="1">
      <c r="A31" s="21" t="s">
        <v>85</v>
      </c>
      <c r="B31" s="65" t="s">
        <v>74</v>
      </c>
      <c r="C31" s="66"/>
      <c r="D31" s="23" t="s">
        <v>75</v>
      </c>
      <c r="E31" s="21" t="s">
        <v>6</v>
      </c>
      <c r="F31" s="21">
        <v>1</v>
      </c>
      <c r="G31" s="24"/>
      <c r="H31" s="24">
        <f>SUM(G31*F31)</f>
        <v>0</v>
      </c>
      <c r="I31" s="24"/>
      <c r="J31" s="24">
        <f>SUM(I31*F31)</f>
        <v>0</v>
      </c>
    </row>
    <row r="32" spans="1:10" ht="16.2" customHeight="1">
      <c r="A32" s="31" t="s">
        <v>7</v>
      </c>
      <c r="B32" s="32"/>
      <c r="C32" s="32"/>
      <c r="D32" s="32"/>
      <c r="E32" s="33"/>
      <c r="F32" s="33"/>
      <c r="G32" s="34"/>
      <c r="H32" s="35">
        <f>SUM(H27:H31)</f>
        <v>0</v>
      </c>
      <c r="I32" s="35"/>
      <c r="J32" s="35">
        <f>SUM(J27:J31)</f>
        <v>0</v>
      </c>
    </row>
    <row r="33" spans="1:10" ht="17.25" customHeight="1">
      <c r="A33" s="16"/>
      <c r="B33" s="17"/>
      <c r="C33" s="17"/>
      <c r="D33" s="17"/>
      <c r="E33" s="25"/>
      <c r="F33" s="17"/>
      <c r="G33" s="16"/>
      <c r="H33" s="16"/>
      <c r="I33" s="16"/>
      <c r="J33" s="16"/>
    </row>
    <row r="34" spans="1:10" ht="17.25" customHeight="1">
      <c r="A34" s="44" t="s">
        <v>0</v>
      </c>
      <c r="B34" s="44" t="s">
        <v>1</v>
      </c>
      <c r="C34" s="44"/>
      <c r="D34" s="44" t="s">
        <v>21</v>
      </c>
      <c r="E34" s="45" t="s">
        <v>22</v>
      </c>
      <c r="F34" s="45" t="s">
        <v>2</v>
      </c>
      <c r="G34" s="46" t="s">
        <v>23</v>
      </c>
      <c r="H34" s="44"/>
      <c r="I34" s="70" t="s">
        <v>24</v>
      </c>
      <c r="J34" s="71"/>
    </row>
    <row r="35" spans="1:10" ht="17.25" customHeight="1">
      <c r="A35" s="45"/>
      <c r="B35" s="44"/>
      <c r="C35" s="44"/>
      <c r="D35" s="44"/>
      <c r="E35" s="45"/>
      <c r="F35" s="45"/>
      <c r="G35" s="45" t="s">
        <v>25</v>
      </c>
      <c r="H35" s="45" t="s">
        <v>3</v>
      </c>
      <c r="I35" s="45" t="s">
        <v>25</v>
      </c>
      <c r="J35" s="45" t="s">
        <v>3</v>
      </c>
    </row>
    <row r="36" spans="1:10" ht="17.25" customHeight="1">
      <c r="A36" s="53" t="s">
        <v>72</v>
      </c>
      <c r="B36" s="54" t="s">
        <v>73</v>
      </c>
      <c r="C36" s="54"/>
      <c r="D36" s="55"/>
      <c r="E36" s="55"/>
      <c r="F36" s="56"/>
      <c r="G36" s="57"/>
      <c r="H36" s="57"/>
      <c r="I36" s="57"/>
      <c r="J36" s="57"/>
    </row>
    <row r="37" spans="1:10" ht="17.25" customHeight="1">
      <c r="A37" s="58" t="s">
        <v>5</v>
      </c>
      <c r="B37" s="59" t="s">
        <v>76</v>
      </c>
      <c r="C37" s="16"/>
      <c r="D37" s="17"/>
      <c r="E37" s="60" t="s">
        <v>77</v>
      </c>
      <c r="F37" s="61">
        <v>1</v>
      </c>
      <c r="G37" s="24">
        <v>0</v>
      </c>
      <c r="H37" s="62">
        <v>0</v>
      </c>
      <c r="I37" s="24"/>
      <c r="J37" s="62">
        <f>I37*F37</f>
        <v>0</v>
      </c>
    </row>
    <row r="38" spans="1:10" ht="17.25" customHeight="1">
      <c r="A38" s="58" t="s">
        <v>78</v>
      </c>
      <c r="B38" s="16" t="s">
        <v>79</v>
      </c>
      <c r="C38" s="16"/>
      <c r="D38" s="17"/>
      <c r="E38" s="60" t="s">
        <v>80</v>
      </c>
      <c r="F38" s="61">
        <v>3</v>
      </c>
      <c r="G38" s="24">
        <v>0</v>
      </c>
      <c r="H38" s="62">
        <v>0</v>
      </c>
      <c r="I38" s="24"/>
      <c r="J38" s="62">
        <f>I38*F38</f>
        <v>0</v>
      </c>
    </row>
    <row r="39" spans="1:10" ht="17.25" customHeight="1">
      <c r="A39" s="58" t="s">
        <v>81</v>
      </c>
      <c r="B39" s="63" t="s">
        <v>82</v>
      </c>
      <c r="C39" s="64"/>
      <c r="D39" s="17"/>
      <c r="E39" s="60" t="s">
        <v>77</v>
      </c>
      <c r="F39" s="61">
        <v>1</v>
      </c>
      <c r="G39" s="24">
        <v>0</v>
      </c>
      <c r="H39" s="62">
        <v>0</v>
      </c>
      <c r="I39" s="24"/>
      <c r="J39" s="62">
        <f>I39*F39</f>
        <v>0</v>
      </c>
    </row>
    <row r="40" spans="1:10" ht="17.25" customHeight="1">
      <c r="A40" s="58" t="s">
        <v>83</v>
      </c>
      <c r="B40" s="59" t="s">
        <v>84</v>
      </c>
      <c r="C40" s="59"/>
      <c r="D40" s="17"/>
      <c r="E40" s="60" t="s">
        <v>77</v>
      </c>
      <c r="F40" s="61">
        <v>1</v>
      </c>
      <c r="G40" s="24">
        <v>0</v>
      </c>
      <c r="H40" s="62">
        <v>0</v>
      </c>
      <c r="I40" s="24"/>
      <c r="J40" s="62">
        <f>I40*F40</f>
        <v>0</v>
      </c>
    </row>
    <row r="41" spans="1:10" ht="17.25" customHeight="1">
      <c r="A41" s="58" t="s">
        <v>85</v>
      </c>
      <c r="B41" s="59" t="s">
        <v>86</v>
      </c>
      <c r="C41" s="59"/>
      <c r="D41" s="17"/>
      <c r="E41" s="60" t="s">
        <v>77</v>
      </c>
      <c r="F41" s="61">
        <v>1</v>
      </c>
      <c r="G41" s="24">
        <v>0</v>
      </c>
      <c r="H41" s="62">
        <v>0</v>
      </c>
      <c r="I41" s="24"/>
      <c r="J41" s="62">
        <f>I41*F41</f>
        <v>0</v>
      </c>
    </row>
    <row r="42" spans="1:10" ht="17.25" customHeight="1">
      <c r="A42" s="31" t="s">
        <v>7</v>
      </c>
      <c r="B42" s="32"/>
      <c r="C42" s="32"/>
      <c r="D42" s="32"/>
      <c r="E42" s="33"/>
      <c r="F42" s="33"/>
      <c r="G42" s="34"/>
      <c r="H42" s="35">
        <f>SUM(H37:H40)</f>
        <v>0</v>
      </c>
      <c r="I42" s="35"/>
      <c r="J42" s="35">
        <f>SUM(J37:J40)</f>
        <v>0</v>
      </c>
    </row>
    <row r="43" spans="1:10" ht="17.25" customHeight="1">
      <c r="A43" s="50"/>
      <c r="B43" s="51"/>
      <c r="C43" s="51"/>
      <c r="D43" s="51"/>
      <c r="E43" s="21"/>
      <c r="F43" s="21"/>
      <c r="G43" s="24"/>
      <c r="H43" s="52"/>
      <c r="I43" s="52"/>
      <c r="J43" s="52"/>
    </row>
    <row r="44" spans="1:10" ht="16.2" customHeight="1">
      <c r="A44" s="40" t="s">
        <v>10</v>
      </c>
      <c r="B44" s="36"/>
      <c r="C44" s="36"/>
      <c r="D44" s="37"/>
      <c r="E44" s="37"/>
      <c r="F44" s="41"/>
      <c r="G44" s="38" t="s">
        <v>11</v>
      </c>
      <c r="H44" s="38" t="s">
        <v>12</v>
      </c>
      <c r="I44" s="38"/>
      <c r="J44" s="38" t="s">
        <v>14</v>
      </c>
    </row>
    <row r="45" spans="1:10" ht="16.2" customHeight="1">
      <c r="A45" s="40"/>
      <c r="B45" s="36"/>
      <c r="C45" s="36"/>
      <c r="D45" s="37"/>
      <c r="E45" s="37"/>
      <c r="F45" s="41"/>
      <c r="G45" s="38" t="s">
        <v>15</v>
      </c>
      <c r="H45" s="38" t="s">
        <v>13</v>
      </c>
      <c r="I45" s="38" t="s">
        <v>13</v>
      </c>
      <c r="J45" s="38" t="s">
        <v>16</v>
      </c>
    </row>
    <row r="46" spans="1:10" ht="16.2" customHeight="1">
      <c r="A46" s="26" t="s">
        <v>4</v>
      </c>
      <c r="B46" s="27" t="s">
        <v>26</v>
      </c>
      <c r="C46" s="27"/>
      <c r="D46" s="28"/>
      <c r="E46" s="28"/>
      <c r="F46" s="26"/>
      <c r="G46" s="29">
        <f>H22</f>
        <v>0</v>
      </c>
      <c r="H46" s="67">
        <v>0.2</v>
      </c>
      <c r="I46" s="29">
        <f t="shared" ref="I46:I51" si="2">J46-G46</f>
        <v>0</v>
      </c>
      <c r="J46" s="29">
        <f t="shared" ref="J46:J51" si="3">G46*1.2</f>
        <v>0</v>
      </c>
    </row>
    <row r="47" spans="1:10" ht="16.2" customHeight="1">
      <c r="A47" s="26"/>
      <c r="B47" s="27" t="s">
        <v>20</v>
      </c>
      <c r="C47" s="27"/>
      <c r="D47" s="28"/>
      <c r="E47" s="28"/>
      <c r="F47" s="26"/>
      <c r="G47" s="29">
        <f>J22</f>
        <v>0</v>
      </c>
      <c r="H47" s="68"/>
      <c r="I47" s="29">
        <f t="shared" si="2"/>
        <v>0</v>
      </c>
      <c r="J47" s="29">
        <f t="shared" si="3"/>
        <v>0</v>
      </c>
    </row>
    <row r="48" spans="1:10" ht="16.2" customHeight="1">
      <c r="A48" s="26" t="s">
        <v>8</v>
      </c>
      <c r="B48" s="30" t="s">
        <v>17</v>
      </c>
      <c r="C48" s="30"/>
      <c r="D48" s="28"/>
      <c r="E48" s="28"/>
      <c r="F48" s="26"/>
      <c r="G48" s="29">
        <f>H32</f>
        <v>0</v>
      </c>
      <c r="H48" s="68"/>
      <c r="I48" s="29">
        <f t="shared" si="2"/>
        <v>0</v>
      </c>
      <c r="J48" s="29">
        <f t="shared" si="3"/>
        <v>0</v>
      </c>
    </row>
    <row r="49" spans="1:10" ht="16.2" customHeight="1">
      <c r="A49" s="26"/>
      <c r="B49" s="30" t="s">
        <v>27</v>
      </c>
      <c r="C49" s="30"/>
      <c r="D49" s="28"/>
      <c r="E49" s="28"/>
      <c r="F49" s="26"/>
      <c r="G49" s="29">
        <f>J32</f>
        <v>0</v>
      </c>
      <c r="H49" s="68"/>
      <c r="I49" s="29">
        <f t="shared" si="2"/>
        <v>0</v>
      </c>
      <c r="J49" s="29">
        <f t="shared" si="3"/>
        <v>0</v>
      </c>
    </row>
    <row r="50" spans="1:10" ht="16.2" customHeight="1">
      <c r="A50" s="26" t="s">
        <v>9</v>
      </c>
      <c r="B50" s="27" t="s">
        <v>18</v>
      </c>
      <c r="C50" s="27"/>
      <c r="D50" s="28"/>
      <c r="E50" s="28"/>
      <c r="F50" s="26"/>
      <c r="G50" s="29">
        <f>H42+J42</f>
        <v>0</v>
      </c>
      <c r="H50" s="68"/>
      <c r="I50" s="29">
        <f t="shared" si="2"/>
        <v>0</v>
      </c>
      <c r="J50" s="29">
        <f t="shared" si="3"/>
        <v>0</v>
      </c>
    </row>
    <row r="51" spans="1:10" ht="16.2" customHeight="1">
      <c r="A51" s="26" t="s">
        <v>19</v>
      </c>
      <c r="B51" s="27" t="s">
        <v>37</v>
      </c>
      <c r="C51" s="27"/>
      <c r="D51" s="28"/>
      <c r="E51" s="17" t="s">
        <v>33</v>
      </c>
      <c r="F51" s="17"/>
      <c r="G51" s="29">
        <v>0</v>
      </c>
      <c r="H51" s="69"/>
      <c r="I51" s="29">
        <f t="shared" si="2"/>
        <v>0</v>
      </c>
      <c r="J51" s="29">
        <f t="shared" si="3"/>
        <v>0</v>
      </c>
    </row>
    <row r="52" spans="1:10" ht="16.2" customHeight="1">
      <c r="A52" s="40" t="s">
        <v>28</v>
      </c>
      <c r="B52" s="36"/>
      <c r="C52" s="36"/>
      <c r="D52" s="40"/>
      <c r="E52" s="40"/>
      <c r="F52" s="42"/>
      <c r="G52" s="43">
        <f>SUM(G46:G51)</f>
        <v>0</v>
      </c>
      <c r="H52" s="39"/>
      <c r="I52" s="39">
        <f>SUM(I46:I51)</f>
        <v>0</v>
      </c>
      <c r="J52" s="39">
        <f>SUM(J46:J51)</f>
        <v>0</v>
      </c>
    </row>
    <row r="53" spans="1:10" ht="13.95" customHeight="1">
      <c r="G53" s="8"/>
    </row>
    <row r="54" spans="1:10">
      <c r="B54" s="9"/>
      <c r="C54" s="7"/>
      <c r="D54" s="10"/>
      <c r="G54" s="11"/>
    </row>
  </sheetData>
  <mergeCells count="22">
    <mergeCell ref="H46:H51"/>
    <mergeCell ref="B11:C11"/>
    <mergeCell ref="B12:C12"/>
    <mergeCell ref="I7:J7"/>
    <mergeCell ref="B10:C10"/>
    <mergeCell ref="I24:J24"/>
    <mergeCell ref="B27:C27"/>
    <mergeCell ref="B30:C30"/>
    <mergeCell ref="B13:C13"/>
    <mergeCell ref="I34:J34"/>
    <mergeCell ref="B14:C14"/>
    <mergeCell ref="B15:C15"/>
    <mergeCell ref="B16:C16"/>
    <mergeCell ref="B17:C17"/>
    <mergeCell ref="B18:C18"/>
    <mergeCell ref="B19:C19"/>
    <mergeCell ref="B39:C39"/>
    <mergeCell ref="B31:C31"/>
    <mergeCell ref="B20:C20"/>
    <mergeCell ref="B21:C21"/>
    <mergeCell ref="B28:C28"/>
    <mergeCell ref="B29:C29"/>
  </mergeCells>
  <pageMargins left="0.25" right="0.25" top="0.75" bottom="0.75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MH  Zvolen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Kukučka</dc:creator>
  <cp:lastModifiedBy>Koubová Ivana</cp:lastModifiedBy>
  <cp:lastPrinted>2022-08-11T13:58:01Z</cp:lastPrinted>
  <dcterms:created xsi:type="dcterms:W3CDTF">2013-03-27T15:16:34Z</dcterms:created>
  <dcterms:modified xsi:type="dcterms:W3CDTF">2024-04-23T14:47:19Z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2332907-a3a7-49f7-8c30-bde89ea6dd47_Enabled">
    <vt:lpwstr>true</vt:lpwstr>
  </property>
  <property fmtid="{D5CDD505-2E9C-101B-9397-08002B2CF9AE}" pid="3" name="MSIP_Label_c2332907-a3a7-49f7-8c30-bde89ea6dd47_SetDate">
    <vt:lpwstr>2024-04-23T12:07:14Z</vt:lpwstr>
  </property>
  <property fmtid="{D5CDD505-2E9C-101B-9397-08002B2CF9AE}" pid="4" name="MSIP_Label_c2332907-a3a7-49f7-8c30-bde89ea6dd47_Method">
    <vt:lpwstr>Standard</vt:lpwstr>
  </property>
  <property fmtid="{D5CDD505-2E9C-101B-9397-08002B2CF9AE}" pid="5" name="MSIP_Label_c2332907-a3a7-49f7-8c30-bde89ea6dd47_Name">
    <vt:lpwstr>Internal</vt:lpwstr>
  </property>
  <property fmtid="{D5CDD505-2E9C-101B-9397-08002B2CF9AE}" pid="6" name="MSIP_Label_c2332907-a3a7-49f7-8c30-bde89ea6dd47_SiteId">
    <vt:lpwstr>8bc7db32-66af-4cdd-bbb3-d46538596776</vt:lpwstr>
  </property>
  <property fmtid="{D5CDD505-2E9C-101B-9397-08002B2CF9AE}" pid="7" name="MSIP_Label_c2332907-a3a7-49f7-8c30-bde89ea6dd47_ActionId">
    <vt:lpwstr>a3fa3be9-355d-4e11-9ff7-c266c6ec578b</vt:lpwstr>
  </property>
  <property fmtid="{D5CDD505-2E9C-101B-9397-08002B2CF9AE}" pid="8" name="MSIP_Label_c2332907-a3a7-49f7-8c30-bde89ea6dd47_ContentBits">
    <vt:lpwstr>0</vt:lpwstr>
  </property>
</Properties>
</file>